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" sheetId="2" r:id="rId1"/>
  </sheets>
  <calcPr calcId="125725" refMode="R1C1"/>
</workbook>
</file>

<file path=xl/calcChain.xml><?xml version="1.0" encoding="utf-8"?>
<calcChain xmlns="http://schemas.openxmlformats.org/spreadsheetml/2006/main">
  <c r="E23" i="2"/>
  <c r="E15"/>
  <c r="E27" s="1"/>
  <c r="E12" s="1"/>
  <c r="E29" s="1"/>
  <c r="C19"/>
  <c r="C21"/>
  <c r="C23"/>
  <c r="D19"/>
  <c r="D20"/>
  <c r="C20" s="1"/>
  <c r="D21"/>
  <c r="D22"/>
  <c r="C22" s="1"/>
  <c r="D23"/>
  <c r="D16"/>
  <c r="C16" s="1"/>
  <c r="C25" l="1"/>
  <c r="D25"/>
  <c r="F25"/>
  <c r="C5"/>
  <c r="C26" s="1"/>
  <c r="F17"/>
  <c r="D17" s="1"/>
  <c r="C17" s="1"/>
  <c r="C15" l="1"/>
  <c r="C27" s="1"/>
  <c r="C12" s="1"/>
  <c r="C29" s="1"/>
  <c r="D26"/>
  <c r="F26"/>
  <c r="F18"/>
  <c r="D18" s="1"/>
  <c r="C18" s="1"/>
  <c r="F15" l="1"/>
  <c r="D15"/>
  <c r="F27" l="1"/>
  <c r="F12" s="1"/>
  <c r="F29" s="1"/>
  <c r="D27"/>
  <c r="D12" s="1"/>
  <c r="D29" s="1"/>
</calcChain>
</file>

<file path=xl/sharedStrings.xml><?xml version="1.0" encoding="utf-8"?>
<sst xmlns="http://schemas.openxmlformats.org/spreadsheetml/2006/main" count="39" uniqueCount="38">
  <si>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</si>
  <si>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</si>
  <si>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</si>
  <si>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</si>
  <si>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</si>
  <si>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</si>
  <si>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</si>
  <si>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№
п/п</t>
  </si>
  <si>
    <t>Наименование статей затрат</t>
  </si>
  <si>
    <t>Содержание и техническое обслуживание общего имущества</t>
  </si>
  <si>
    <t>1.1</t>
  </si>
  <si>
    <t>Вывоз ТБО</t>
  </si>
  <si>
    <t>1.2</t>
  </si>
  <si>
    <t>1.3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</si>
  <si>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</si>
  <si>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</si>
  <si>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</si>
  <si>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</si>
  <si>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</si>
  <si>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</si>
  <si>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</si>
  <si>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</si>
  <si>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в т.ч.сброс снега с крыш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</si>
  <si>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</si>
  <si>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</si>
  <si>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</si>
  <si>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</si>
  <si>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</si>
  <si>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в т.ч.содержание общедомовых коммуникаций и элеваторного узла</t>
  </si>
  <si>
    <t>Дератизация, дезинфекция подвалов</t>
  </si>
  <si>
    <t xml:space="preserve">Руб/м2                             с 01.04.2015г.                    </t>
  </si>
  <si>
    <t>Руб/м2 норматив</t>
  </si>
  <si>
    <t>Директор ООО "Дом - Сервис"                                                                                       В.О.Воловик</t>
  </si>
  <si>
    <t>1.4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</si>
  <si>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Видная, 1/2</t>
    </r>
  </si>
  <si>
    <t xml:space="preserve">Руб/м2                             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</si>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</sst>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/>
    <xf numFmtId="0" fontId="17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/>
    <xf numFmtId="0" fontId="8" fillId="0" borderId="6" xfId="0" applyFont="1" applyBorder="1"/>
    <xf numFmtId="0" fontId="4" fillId="4" borderId="1" xfId="0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topLeftCell="A22" zoomScaleNormal="100" workbookViewId="0">
      <selection activeCell="E36" sqref="E36"/>
    </sheetView>
  </sheetViews>
  <sheetFormatPr defaultColWidth="5" defaultRowHeight="15"/>
  <cols>
    <col min="1" max="1" width="6.625" style="25" customWidth="1"/>
    <col min="2" max="2" width="77.75" style="1" customWidth="1"/>
    <col min="3" max="3" width="12.875" style="1" hidden="1" customWidth="1"/>
    <col min="4" max="4" width="13.25" style="14" hidden="1" customWidth="1"/>
    <col min="5" max="5" width="13.25" style="14" customWidth="1"/>
    <col min="6" max="6" width="12.75" style="14" hidden="1" customWidth="1"/>
    <col min="7" max="7" width="6.25" style="1" customWidth="1"/>
    <col min="8" max="8" width="6.375" style="1" customWidth="1"/>
    <col min="9" max="9" width="6.25" style="1" customWidth="1"/>
    <col min="10" max="10" width="6" style="1" customWidth="1"/>
    <col min="11" max="11" width="6.125" style="1" customWidth="1"/>
    <col min="12" max="12" width="7.625" style="1" customWidth="1"/>
    <col min="13" max="13" width="5.375" style="1" customWidth="1"/>
    <col min="14" max="14" width="5.625" style="1" customWidth="1"/>
    <col min="15" max="16384" width="5" style="1"/>
  </cols>
  <sheetData>
    <row r="1" spans="1:9" s="34" customFormat="1" ht="24.75" customHeight="1">
      <c r="A1" s="32"/>
      <c r="B1" s="33"/>
      <c r="C1" s="33"/>
      <c r="D1" s="33"/>
      <c r="E1" s="33"/>
      <c r="G1" s="35"/>
      <c r="I1" s="36"/>
    </row>
    <row r="2" spans="1:9" ht="69.75" customHeight="1">
      <c r="A2" s="49" t="s">
        <v>36</v>
      </c>
      <c r="B2" s="49"/>
      <c r="C2" s="49"/>
      <c r="D2" s="49"/>
      <c r="E2" s="49"/>
      <c r="F2" s="49"/>
    </row>
    <row r="3" spans="1:9" ht="30" customHeight="1">
      <c r="A3" s="15"/>
      <c r="B3" s="48" t="s">
        <v>34</v>
      </c>
      <c r="C3" s="48"/>
      <c r="D3" s="48"/>
      <c r="E3" s="48"/>
      <c r="F3" s="48"/>
    </row>
    <row r="4" spans="1:9" s="2" customFormat="1" ht="19.5" hidden="1" customHeight="1">
      <c r="A4" s="53" t="s">
        <v>0</v>
      </c>
      <c r="B4" s="53"/>
      <c r="C4" s="53"/>
      <c r="D4" s="53"/>
      <c r="E4" s="53"/>
      <c r="F4" s="53"/>
      <c r="G4" s="37"/>
    </row>
    <row r="5" spans="1:9" s="2" customFormat="1" ht="15.75" hidden="1" customHeight="1">
      <c r="A5" s="54" t="s">
        <v>1</v>
      </c>
      <c r="B5" s="54"/>
      <c r="C5" s="59">
        <f>C6</f>
        <v>1387.3</v>
      </c>
      <c r="D5" s="60"/>
      <c r="E5" s="60"/>
      <c r="F5" s="61"/>
      <c r="G5" s="37"/>
    </row>
    <row r="6" spans="1:9" s="2" customFormat="1" ht="15.75" hidden="1" customHeight="1">
      <c r="A6" s="55" t="s">
        <v>2</v>
      </c>
      <c r="B6" s="55"/>
      <c r="C6" s="62">
        <v>1387.3</v>
      </c>
      <c r="D6" s="63"/>
      <c r="E6" s="63"/>
      <c r="F6" s="64"/>
      <c r="G6" s="37"/>
    </row>
    <row r="7" spans="1:9" s="2" customFormat="1" ht="15.75" hidden="1" customHeight="1">
      <c r="A7" s="55" t="s">
        <v>3</v>
      </c>
      <c r="B7" s="55"/>
      <c r="C7" s="62">
        <v>0</v>
      </c>
      <c r="D7" s="63"/>
      <c r="E7" s="63"/>
      <c r="F7" s="64"/>
      <c r="G7" s="37"/>
    </row>
    <row r="8" spans="1:9" s="2" customFormat="1" ht="15.75" hidden="1" customHeight="1">
      <c r="A8" s="54" t="s">
        <v>4</v>
      </c>
      <c r="B8" s="54"/>
      <c r="C8" s="56">
        <v>5</v>
      </c>
      <c r="D8" s="57"/>
      <c r="E8" s="57"/>
      <c r="F8" s="58"/>
      <c r="G8" s="37"/>
    </row>
    <row r="9" spans="1:9" s="2" customFormat="1" ht="15.75" hidden="1" customHeight="1">
      <c r="A9" s="54" t="s">
        <v>5</v>
      </c>
      <c r="B9" s="54"/>
      <c r="C9" s="56">
        <v>1</v>
      </c>
      <c r="D9" s="57"/>
      <c r="E9" s="57"/>
      <c r="F9" s="58"/>
      <c r="G9" s="37"/>
    </row>
    <row r="10" spans="1:9" s="2" customFormat="1" ht="15.75" hidden="1" customHeight="1">
      <c r="A10" s="54" t="s">
        <v>6</v>
      </c>
      <c r="B10" s="54"/>
      <c r="C10" s="56">
        <v>35</v>
      </c>
      <c r="D10" s="57"/>
      <c r="E10" s="57"/>
      <c r="F10" s="58"/>
      <c r="G10" s="37"/>
    </row>
    <row r="11" spans="1:9" ht="29.25" customHeight="1">
      <c r="A11" s="16" t="s">
        <v>7</v>
      </c>
      <c r="B11" s="3" t="s">
        <v>8</v>
      </c>
      <c r="C11" s="39" t="s">
        <v>35</v>
      </c>
      <c r="D11" s="39" t="s">
        <v>30</v>
      </c>
      <c r="E11" s="39" t="s">
        <v>30</v>
      </c>
      <c r="F11" s="39" t="s">
        <v>31</v>
      </c>
    </row>
    <row r="12" spans="1:9" ht="21.75" customHeight="1">
      <c r="A12" s="17">
        <v>1</v>
      </c>
      <c r="B12" s="5" t="s">
        <v>9</v>
      </c>
      <c r="C12" s="6">
        <f>C13+C14+C27+C15</f>
        <v>13.473957117981524</v>
      </c>
      <c r="D12" s="6">
        <f>D13+D14+D27+D15</f>
        <v>14.425329409184572</v>
      </c>
      <c r="E12" s="6">
        <f>E13+E14+E27+E15</f>
        <v>14.42532940918457</v>
      </c>
      <c r="F12" s="6">
        <f>F13+F14+F27+F15</f>
        <v>15.446426409184571</v>
      </c>
    </row>
    <row r="13" spans="1:9">
      <c r="A13" s="40" t="s">
        <v>10</v>
      </c>
      <c r="B13" s="41" t="s">
        <v>11</v>
      </c>
      <c r="C13" s="42">
        <v>2.37</v>
      </c>
      <c r="D13" s="42">
        <v>2.5099999999999998</v>
      </c>
      <c r="E13" s="42">
        <v>0.94</v>
      </c>
      <c r="F13" s="42">
        <v>2.5099999999999998</v>
      </c>
    </row>
    <row r="14" spans="1:9">
      <c r="A14" s="40" t="s">
        <v>12</v>
      </c>
      <c r="B14" s="44" t="s">
        <v>14</v>
      </c>
      <c r="C14" s="42">
        <v>0.62</v>
      </c>
      <c r="D14" s="42">
        <v>0.62</v>
      </c>
      <c r="E14" s="42">
        <v>0.62</v>
      </c>
      <c r="F14" s="42">
        <v>0.62</v>
      </c>
    </row>
    <row r="15" spans="1:9" ht="30">
      <c r="A15" s="40" t="s">
        <v>13</v>
      </c>
      <c r="B15" s="45" t="s">
        <v>15</v>
      </c>
      <c r="C15" s="42">
        <f>C16+C22+C23+C25+C26</f>
        <v>9.0317791981650206</v>
      </c>
      <c r="D15" s="42">
        <f>D16+D22+D23+D25+D26</f>
        <v>9.7566630992587022</v>
      </c>
      <c r="E15" s="42">
        <f>E16+E22+E23+E25+E26</f>
        <v>11.326663099258701</v>
      </c>
      <c r="F15" s="42">
        <f>F16+F22+F23+F25+F26</f>
        <v>10.684933099258702</v>
      </c>
    </row>
    <row r="16" spans="1:9" ht="63.75" customHeight="1">
      <c r="A16" s="50"/>
      <c r="B16" s="7" t="s">
        <v>27</v>
      </c>
      <c r="C16" s="20">
        <f>D16*0.925</f>
        <v>3.4212604999999998</v>
      </c>
      <c r="D16" s="20">
        <f>F16*0.911</f>
        <v>3.6986599999999998</v>
      </c>
      <c r="E16" s="20">
        <v>3.6986599999999998</v>
      </c>
      <c r="F16" s="20">
        <v>4.0599999999999996</v>
      </c>
    </row>
    <row r="17" spans="1:12" ht="15" hidden="1" customHeight="1">
      <c r="A17" s="51"/>
      <c r="B17" s="8" t="s">
        <v>16</v>
      </c>
      <c r="C17" s="20">
        <f t="shared" ref="C17:C23" si="0">D17*0.925</f>
        <v>0.1721044462144885</v>
      </c>
      <c r="D17" s="20">
        <f t="shared" ref="D17:D23" si="1">F17*0.911</f>
        <v>0.18605886077241998</v>
      </c>
      <c r="E17" s="20">
        <v>0.18605886077241998</v>
      </c>
      <c r="F17" s="20">
        <f>1000/(2444.9+2451.4)</f>
        <v>0.20423585156138307</v>
      </c>
    </row>
    <row r="18" spans="1:12" ht="15" hidden="1" customHeight="1">
      <c r="A18" s="51"/>
      <c r="B18" s="9" t="s">
        <v>17</v>
      </c>
      <c r="C18" s="20">
        <f t="shared" si="0"/>
        <v>0.48593671159806817</v>
      </c>
      <c r="D18" s="20">
        <f t="shared" si="1"/>
        <v>0.52533698551142505</v>
      </c>
      <c r="E18" s="20">
        <v>0.52533698551142505</v>
      </c>
      <c r="F18" s="20">
        <f>800/C5</f>
        <v>0.57665969869530742</v>
      </c>
    </row>
    <row r="19" spans="1:12" ht="15" hidden="1" customHeight="1">
      <c r="A19" s="51"/>
      <c r="B19" s="9" t="s">
        <v>18</v>
      </c>
      <c r="C19" s="20">
        <f t="shared" si="0"/>
        <v>0.26965600000000001</v>
      </c>
      <c r="D19" s="20">
        <f t="shared" si="1"/>
        <v>0.29152</v>
      </c>
      <c r="E19" s="20">
        <v>0.29152</v>
      </c>
      <c r="F19" s="28">
        <v>0.32</v>
      </c>
    </row>
    <row r="20" spans="1:12" ht="15" hidden="1" customHeight="1">
      <c r="A20" s="51"/>
      <c r="B20" s="9" t="s">
        <v>28</v>
      </c>
      <c r="C20" s="20">
        <f t="shared" si="0"/>
        <v>1.8623117500000002</v>
      </c>
      <c r="D20" s="20">
        <f t="shared" si="1"/>
        <v>2.0133100000000002</v>
      </c>
      <c r="E20" s="20">
        <v>2.0133100000000002</v>
      </c>
      <c r="F20" s="28">
        <v>2.21</v>
      </c>
    </row>
    <row r="21" spans="1:12" ht="15" hidden="1" customHeight="1">
      <c r="A21" s="51"/>
      <c r="B21" s="46" t="s">
        <v>19</v>
      </c>
      <c r="C21" s="20">
        <f t="shared" si="0"/>
        <v>1.3061462500000001</v>
      </c>
      <c r="D21" s="20">
        <f t="shared" si="1"/>
        <v>1.41205</v>
      </c>
      <c r="E21" s="20">
        <v>1.41205</v>
      </c>
      <c r="F21" s="29">
        <v>1.55</v>
      </c>
    </row>
    <row r="22" spans="1:12" ht="51.75" customHeight="1">
      <c r="A22" s="51"/>
      <c r="B22" s="7" t="s">
        <v>20</v>
      </c>
      <c r="C22" s="20">
        <f t="shared" si="0"/>
        <v>1.6684965</v>
      </c>
      <c r="D22" s="20">
        <f t="shared" si="1"/>
        <v>1.8037799999999999</v>
      </c>
      <c r="E22" s="20">
        <v>1.8037799999999999</v>
      </c>
      <c r="F22" s="20">
        <v>1.98</v>
      </c>
    </row>
    <row r="23" spans="1:12" ht="65.25" customHeight="1">
      <c r="A23" s="51"/>
      <c r="B23" s="10" t="s">
        <v>21</v>
      </c>
      <c r="C23" s="20">
        <f t="shared" si="0"/>
        <v>3.6993432500000001</v>
      </c>
      <c r="D23" s="20">
        <f t="shared" si="1"/>
        <v>3.9992899999999998</v>
      </c>
      <c r="E23" s="20">
        <f>3.99929+1.57</f>
        <v>5.5692899999999996</v>
      </c>
      <c r="F23" s="20">
        <v>4.3899999999999997</v>
      </c>
    </row>
    <row r="24" spans="1:12" ht="15" hidden="1" customHeight="1">
      <c r="A24" s="51"/>
      <c r="B24" s="11" t="s">
        <v>22</v>
      </c>
      <c r="C24" s="22">
        <v>0.51</v>
      </c>
      <c r="D24" s="22">
        <v>0.51</v>
      </c>
      <c r="E24" s="22">
        <v>0.51</v>
      </c>
      <c r="F24" s="21">
        <v>0.83</v>
      </c>
    </row>
    <row r="25" spans="1:12" s="23" customFormat="1" ht="35.25" customHeight="1">
      <c r="A25" s="51"/>
      <c r="B25" s="7" t="s">
        <v>23</v>
      </c>
      <c r="C25" s="20">
        <f>600/(2444.9+2451.4)</f>
        <v>0.12254151093682984</v>
      </c>
      <c r="D25" s="20">
        <f>660/(2444.9+2451.4)</f>
        <v>0.13479566203051283</v>
      </c>
      <c r="E25" s="20">
        <v>0.13479566203051283</v>
      </c>
      <c r="F25" s="20">
        <f>660/(2444.9+2451.4)</f>
        <v>0.13479566203051283</v>
      </c>
    </row>
    <row r="26" spans="1:12" s="23" customFormat="1" ht="22.5" customHeight="1">
      <c r="A26" s="52"/>
      <c r="B26" s="31" t="s">
        <v>29</v>
      </c>
      <c r="C26" s="22">
        <f>2000/C5/12</f>
        <v>0.12013743722818905</v>
      </c>
      <c r="D26" s="22">
        <f>2000/C5/12</f>
        <v>0.12013743722818905</v>
      </c>
      <c r="E26" s="22">
        <v>0.12013743722818905</v>
      </c>
      <c r="F26" s="22">
        <f>2000/C5/12</f>
        <v>0.12013743722818905</v>
      </c>
    </row>
    <row r="27" spans="1:12" ht="20.25" customHeight="1">
      <c r="A27" s="40" t="s">
        <v>33</v>
      </c>
      <c r="B27" s="43" t="s">
        <v>24</v>
      </c>
      <c r="C27" s="42">
        <f>(C13+C14+C15+C28)*0.1</f>
        <v>1.4521779198165021</v>
      </c>
      <c r="D27" s="42">
        <f>(D13+D14+D15+D28)*0.1</f>
        <v>1.5386663099258702</v>
      </c>
      <c r="E27" s="42">
        <f>(E13+E14+E15+E28)*0.1</f>
        <v>1.5386663099258702</v>
      </c>
      <c r="F27" s="42">
        <f>(F13+F14+F15+F28)*0.1</f>
        <v>1.6314933099258704</v>
      </c>
    </row>
    <row r="28" spans="1:12" ht="20.25" customHeight="1">
      <c r="A28" s="47" t="s">
        <v>25</v>
      </c>
      <c r="B28" s="38" t="s">
        <v>26</v>
      </c>
      <c r="C28" s="12">
        <v>2.5</v>
      </c>
      <c r="D28" s="12">
        <v>2.5</v>
      </c>
      <c r="E28" s="12">
        <v>2.5</v>
      </c>
      <c r="F28" s="12">
        <v>2.5</v>
      </c>
    </row>
    <row r="29" spans="1:12" ht="21.75" customHeight="1">
      <c r="A29" s="17"/>
      <c r="B29" s="18" t="s">
        <v>37</v>
      </c>
      <c r="C29" s="4">
        <f>C12+C28</f>
        <v>15.973957117981524</v>
      </c>
      <c r="D29" s="4">
        <f>D12+D28</f>
        <v>16.92532940918457</v>
      </c>
      <c r="E29" s="4">
        <f>E12+E28</f>
        <v>16.92532940918457</v>
      </c>
      <c r="F29" s="4">
        <f>F12+F28</f>
        <v>17.946426409184571</v>
      </c>
      <c r="G29" s="19"/>
      <c r="K29" s="30"/>
      <c r="L29" s="30"/>
    </row>
    <row r="30" spans="1:12">
      <c r="A30" s="24"/>
      <c r="B30" s="13"/>
      <c r="C30" s="13"/>
    </row>
    <row r="31" spans="1:12" s="26" customFormat="1" ht="12">
      <c r="A31" s="25"/>
      <c r="D31" s="27"/>
      <c r="E31" s="27"/>
      <c r="F31" s="27"/>
    </row>
    <row r="32" spans="1:12" s="26" customFormat="1" ht="12">
      <c r="A32" s="25"/>
      <c r="D32" s="27"/>
      <c r="E32" s="27"/>
      <c r="F32" s="27"/>
    </row>
    <row r="33" spans="1:10" s="26" customFormat="1" ht="12">
      <c r="A33" s="25"/>
      <c r="D33" s="27"/>
      <c r="E33" s="27"/>
      <c r="F33" s="27"/>
    </row>
    <row r="34" spans="1:10">
      <c r="B34" t="s">
        <v>32</v>
      </c>
      <c r="C34"/>
      <c r="D34" s="1"/>
      <c r="E34" s="1"/>
      <c r="F34" s="1"/>
      <c r="G34" s="14"/>
      <c r="H34" s="14"/>
      <c r="I34" s="14"/>
      <c r="J34" s="14"/>
    </row>
  </sheetData>
  <mergeCells count="16">
    <mergeCell ref="B3:F3"/>
    <mergeCell ref="A2:F2"/>
    <mergeCell ref="A16:A26"/>
    <mergeCell ref="A4:F4"/>
    <mergeCell ref="A5:B5"/>
    <mergeCell ref="A6:B6"/>
    <mergeCell ref="A7:B7"/>
    <mergeCell ref="A8:B8"/>
    <mergeCell ref="A9:B9"/>
    <mergeCell ref="A10:B10"/>
    <mergeCell ref="C10:F10"/>
    <mergeCell ref="C5:F5"/>
    <mergeCell ref="C6:F6"/>
    <mergeCell ref="C7:F7"/>
    <mergeCell ref="C8:F8"/>
    <mergeCell ref="C9:F9"/>
  </mergeCells>
  <pageMargins left="0.48" right="0.21" top="0.34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2016-10-27T01:25:11Z</dcterms:modified>
</cp:coreProperties>
</file>