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1" sheetId="2" r:id="rId1"/>
  </sheets>
  <definedNames>
    <definedName name="_xlnm.Print_Area" localSheetId="0">'1'!$A$1:$F$34</definedName>
  </definedNames>
  <calcPr calcId="125725" refMode="R1C1"/>
</workbook>
</file>

<file path=xl/calcChain.xml><?xml version="1.0" encoding="utf-8"?>
<calcChain xmlns="http://schemas.openxmlformats.org/spreadsheetml/2006/main">
  <c r="E23" i="2"/>
  <c r="E15" s="1"/>
  <c r="E27" s="1"/>
  <c r="E12" s="1"/>
  <c r="E29" s="1"/>
  <c r="D16"/>
  <c r="C16"/>
  <c r="D19"/>
  <c r="D20"/>
  <c r="C20" s="1"/>
  <c r="D21"/>
  <c r="C21" s="1"/>
  <c r="D22"/>
  <c r="C22" s="1"/>
  <c r="D23"/>
  <c r="C19"/>
  <c r="C23"/>
  <c r="D25"/>
  <c r="C25"/>
  <c r="C5" l="1"/>
  <c r="F25"/>
  <c r="F26" l="1"/>
  <c r="F15" s="1"/>
  <c r="C26"/>
  <c r="C15" s="1"/>
  <c r="C27" s="1"/>
  <c r="C12" s="1"/>
  <c r="C29" s="1"/>
  <c r="D26"/>
  <c r="F17"/>
  <c r="D17" s="1"/>
  <c r="C17" s="1"/>
  <c r="F18" l="1"/>
  <c r="D18" l="1"/>
  <c r="C18" s="1"/>
  <c r="F27"/>
  <c r="F12" s="1"/>
  <c r="F29" s="1"/>
  <c r="D15"/>
  <c r="D27" s="1"/>
  <c r="D12" s="1"/>
  <c r="D29" s="1"/>
</calcChain>
</file>

<file path=xl/sharedStrings.xml><?xml version="1.0" encoding="utf-8"?>
<sst xmlns="http://schemas.openxmlformats.org/spreadsheetml/2006/main" count="39" uniqueCount="38">
  <si>
    <t>Исходные данные</t>
  </si>
  <si>
    <t>Общая площадь, м2</t>
  </si>
  <si>
    <t xml:space="preserve">  в т.ч.жилая, м2</t>
  </si>
  <si>
    <t xml:space="preserve">  в т.ч.нежилая, м2</t>
  </si>
  <si>
    <t>кол-во этажей</t>
  </si>
  <si>
    <t>кол-во подъездов</t>
  </si>
  <si>
    <t>кол-во квартир</t>
  </si>
  <si>
    <t>№
п/п</t>
  </si>
  <si>
    <t>Наименование статей затрат</t>
  </si>
  <si>
    <t>Содержание и техническое обслуживание общего имущества</t>
  </si>
  <si>
    <t>1.1</t>
  </si>
  <si>
    <t>Вывоз ТБО</t>
  </si>
  <si>
    <t>1.2</t>
  </si>
  <si>
    <t>1.3</t>
  </si>
  <si>
    <t>Аварийно-диспетчерское обслуживание</t>
  </si>
  <si>
    <t>Техническое обслуживание и санитарное содержание                                                                                                                                                                                              общего имущества</t>
  </si>
  <si>
    <t>в т.ч.обслуживание теплового узла специализированной организацией</t>
  </si>
  <si>
    <t>в т.ч.материалы</t>
  </si>
  <si>
    <t>в т.ч.содержание внутридомового   электрооборудования</t>
  </si>
  <si>
    <t xml:space="preserve">в т.ч.содержание конструктивных элементов </t>
  </si>
  <si>
    <t xml:space="preserve">  Санитарное содержание мест общего пользования  (расходы на оплату труда уборщиков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</si>
  <si>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 xml:space="preserve">  Уборка земельного участка , входящего в состав общего имущества (расходы на оплату труда дворника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</si>
  <si>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>в т.ч.сброс снега с крыш</t>
  </si>
  <si>
    <t>Содержание общедомового прибора учета тепловой энергии на отопление,                                                                                                                                                                                  ГВС и ХВС (билинговые услуги и поверка)</t>
  </si>
  <si>
    <t xml:space="preserve">Управление многоквартирным домом </t>
  </si>
  <si>
    <t>2</t>
  </si>
  <si>
    <t>Текущий ремонт общего имущества</t>
  </si>
  <si>
    <t>Содержание инженерного оборудования, электрооборудования и конструктивных элементов (расходы на оплату труда сантехника, электрика, разнорабочего   с отчислениями на социальные нужды, приобретение материалов, обслуживание теплового узла специализированной организацией)</t>
  </si>
  <si>
    <t>в т.ч.содержание общедомовых коммуникаций и элеваторного узла</t>
  </si>
  <si>
    <t>Дератизация, дезинфекция подвалов</t>
  </si>
  <si>
    <t>Руб/м2 норматив</t>
  </si>
  <si>
    <t>Директор ООО "Дом - Сервис"                                                                                       В.О.Воловик</t>
  </si>
  <si>
    <t>1.4</t>
  </si>
  <si>
    <r>
      <t xml:space="preserve">по адресу: </t>
    </r>
    <r>
      <rPr>
        <b/>
        <u/>
        <sz val="12"/>
        <rFont val="Calibri"/>
        <family val="2"/>
        <charset val="204"/>
        <scheme val="minor"/>
      </rPr>
      <t>ул. Видная, 5/1</t>
    </r>
  </si>
  <si>
    <t xml:space="preserve">Руб/м2                             с 01.05.2015г.                    </t>
  </si>
  <si>
    <t xml:space="preserve">Руб/м2                                 </t>
  </si>
  <si>
    <t xml:space="preserve">Расшифровка стоимости услуг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содержанию, техническому обслуживанию и ремонту общего имущества многоквартирного жилого дома на 2016 год                                                                                                                                                                                                                    </t>
  </si>
  <si>
    <t xml:space="preserve">Управление, содержание, техническое обслуживание и текущий ремонт 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</si>
</sst>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0.0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2" fontId="2" fillId="4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/>
    <xf numFmtId="2" fontId="0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6" fillId="0" borderId="0" xfId="0" applyFont="1"/>
    <xf numFmtId="2" fontId="16" fillId="0" borderId="0" xfId="0" applyNumberFormat="1" applyFont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Alignment="1"/>
    <xf numFmtId="0" fontId="17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/>
    <xf numFmtId="0" fontId="8" fillId="0" borderId="6" xfId="0" applyFont="1" applyBorder="1"/>
    <xf numFmtId="0" fontId="4" fillId="4" borderId="1" xfId="0" applyFont="1" applyFill="1" applyBorder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64" fontId="9" fillId="0" borderId="8" xfId="0" applyNumberFormat="1" applyFont="1" applyBorder="1" applyAlignment="1">
      <alignment horizontal="center"/>
    </xf>
    <xf numFmtId="164" fontId="9" fillId="0" borderId="7" xfId="0" applyNumberFormat="1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164" fontId="8" fillId="0" borderId="7" xfId="0" applyNumberFormat="1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tabSelected="1" topLeftCell="A14" zoomScaleNormal="100" workbookViewId="0">
      <selection activeCell="B34" sqref="B34"/>
    </sheetView>
  </sheetViews>
  <sheetFormatPr defaultColWidth="5" defaultRowHeight="15"/>
  <cols>
    <col min="1" max="1" width="6.625" style="24" customWidth="1"/>
    <col min="2" max="2" width="77.75" style="1" customWidth="1"/>
    <col min="3" max="3" width="12.75" style="1" hidden="1" customWidth="1"/>
    <col min="4" max="4" width="13.25" style="14" hidden="1" customWidth="1"/>
    <col min="5" max="5" width="13.25" style="14" customWidth="1"/>
    <col min="6" max="6" width="12.75" style="14" hidden="1" customWidth="1"/>
    <col min="7" max="7" width="6.25" style="1" customWidth="1"/>
    <col min="8" max="8" width="6.375" style="1" customWidth="1"/>
    <col min="9" max="9" width="6.25" style="1" customWidth="1"/>
    <col min="10" max="10" width="6" style="1" customWidth="1"/>
    <col min="11" max="11" width="6.125" style="1" customWidth="1"/>
    <col min="12" max="12" width="5.75" style="1" customWidth="1"/>
    <col min="13" max="13" width="5.375" style="1" customWidth="1"/>
    <col min="14" max="14" width="5.625" style="1" customWidth="1"/>
    <col min="15" max="16384" width="5" style="1"/>
  </cols>
  <sheetData>
    <row r="1" spans="1:9" s="32" customFormat="1" ht="24.75" customHeight="1">
      <c r="A1" s="30"/>
      <c r="B1" s="31"/>
      <c r="C1" s="31"/>
      <c r="D1" s="31"/>
      <c r="E1" s="31"/>
      <c r="G1" s="33"/>
      <c r="I1" s="34"/>
    </row>
    <row r="2" spans="1:9" ht="58.5" customHeight="1">
      <c r="A2" s="47" t="s">
        <v>36</v>
      </c>
      <c r="B2" s="47"/>
      <c r="C2" s="47"/>
      <c r="D2" s="47"/>
      <c r="E2" s="47"/>
      <c r="F2" s="47"/>
    </row>
    <row r="3" spans="1:9" ht="30" customHeight="1">
      <c r="A3" s="15"/>
      <c r="B3" s="46" t="s">
        <v>33</v>
      </c>
      <c r="C3" s="46"/>
      <c r="D3" s="46"/>
      <c r="E3" s="46"/>
      <c r="F3" s="46"/>
    </row>
    <row r="4" spans="1:9" s="2" customFormat="1" ht="19.5" hidden="1" customHeight="1">
      <c r="A4" s="51" t="s">
        <v>0</v>
      </c>
      <c r="B4" s="51"/>
      <c r="C4" s="51"/>
      <c r="D4" s="51"/>
      <c r="E4" s="51"/>
      <c r="F4" s="51"/>
      <c r="G4" s="35"/>
    </row>
    <row r="5" spans="1:9" s="2" customFormat="1" ht="15.75" hidden="1" customHeight="1">
      <c r="A5" s="52" t="s">
        <v>1</v>
      </c>
      <c r="B5" s="52"/>
      <c r="C5" s="57">
        <f>C6</f>
        <v>2753.2</v>
      </c>
      <c r="D5" s="58"/>
      <c r="E5" s="58"/>
      <c r="F5" s="59"/>
      <c r="G5" s="35"/>
    </row>
    <row r="6" spans="1:9" s="2" customFormat="1" ht="15.75" hidden="1" customHeight="1">
      <c r="A6" s="53" t="s">
        <v>2</v>
      </c>
      <c r="B6" s="53"/>
      <c r="C6" s="60">
        <v>2753.2</v>
      </c>
      <c r="D6" s="61"/>
      <c r="E6" s="61"/>
      <c r="F6" s="62"/>
      <c r="G6" s="35"/>
    </row>
    <row r="7" spans="1:9" s="2" customFormat="1" ht="15.75" hidden="1" customHeight="1">
      <c r="A7" s="53" t="s">
        <v>3</v>
      </c>
      <c r="B7" s="53"/>
      <c r="C7" s="60">
        <v>0</v>
      </c>
      <c r="D7" s="61"/>
      <c r="E7" s="61"/>
      <c r="F7" s="62"/>
      <c r="G7" s="35"/>
    </row>
    <row r="8" spans="1:9" s="2" customFormat="1" ht="15.75" hidden="1" customHeight="1">
      <c r="A8" s="52" t="s">
        <v>4</v>
      </c>
      <c r="B8" s="52"/>
      <c r="C8" s="54">
        <v>5</v>
      </c>
      <c r="D8" s="55"/>
      <c r="E8" s="55"/>
      <c r="F8" s="56"/>
      <c r="G8" s="35"/>
    </row>
    <row r="9" spans="1:9" s="2" customFormat="1" ht="15.75" hidden="1" customHeight="1">
      <c r="A9" s="52" t="s">
        <v>5</v>
      </c>
      <c r="B9" s="52"/>
      <c r="C9" s="54">
        <v>2</v>
      </c>
      <c r="D9" s="55"/>
      <c r="E9" s="55"/>
      <c r="F9" s="56"/>
      <c r="G9" s="35"/>
    </row>
    <row r="10" spans="1:9" s="2" customFormat="1" ht="15.75" hidden="1" customHeight="1">
      <c r="A10" s="52" t="s">
        <v>6</v>
      </c>
      <c r="B10" s="52"/>
      <c r="C10" s="54">
        <v>70</v>
      </c>
      <c r="D10" s="55"/>
      <c r="E10" s="55"/>
      <c r="F10" s="56"/>
      <c r="G10" s="35"/>
    </row>
    <row r="11" spans="1:9" ht="31.5" customHeight="1">
      <c r="A11" s="16" t="s">
        <v>7</v>
      </c>
      <c r="B11" s="3" t="s">
        <v>8</v>
      </c>
      <c r="C11" s="37" t="s">
        <v>35</v>
      </c>
      <c r="D11" s="37" t="s">
        <v>34</v>
      </c>
      <c r="E11" s="37" t="s">
        <v>34</v>
      </c>
      <c r="F11" s="37" t="s">
        <v>30</v>
      </c>
    </row>
    <row r="12" spans="1:9" ht="22.5" customHeight="1">
      <c r="A12" s="17">
        <v>1</v>
      </c>
      <c r="B12" s="5" t="s">
        <v>9</v>
      </c>
      <c r="C12" s="6">
        <f>C13+C14+C27+C15</f>
        <v>13.471607797679855</v>
      </c>
      <c r="D12" s="6">
        <f t="shared" ref="D12:E12" si="0">D13+D14+D27+D15</f>
        <v>13.971514938213572</v>
      </c>
      <c r="E12" s="6">
        <f t="shared" si="0"/>
        <v>13.971514938213573</v>
      </c>
      <c r="F12" s="6">
        <f>F13+F14+F27+F15</f>
        <v>14.103646938213572</v>
      </c>
    </row>
    <row r="13" spans="1:9">
      <c r="A13" s="38" t="s">
        <v>10</v>
      </c>
      <c r="B13" s="39" t="s">
        <v>11</v>
      </c>
      <c r="C13" s="40">
        <v>2.37</v>
      </c>
      <c r="D13" s="40">
        <v>2.5099999999999998</v>
      </c>
      <c r="E13" s="40">
        <v>0.94</v>
      </c>
      <c r="F13" s="40">
        <v>2.5099999999999998</v>
      </c>
    </row>
    <row r="14" spans="1:9">
      <c r="A14" s="38" t="s">
        <v>12</v>
      </c>
      <c r="B14" s="41" t="s">
        <v>14</v>
      </c>
      <c r="C14" s="40">
        <v>0.62</v>
      </c>
      <c r="D14" s="40">
        <v>0.62</v>
      </c>
      <c r="E14" s="40">
        <v>0.62</v>
      </c>
      <c r="F14" s="40">
        <v>0.62</v>
      </c>
    </row>
    <row r="15" spans="1:9" ht="30">
      <c r="A15" s="38" t="s">
        <v>13</v>
      </c>
      <c r="B15" s="42" t="s">
        <v>15</v>
      </c>
      <c r="C15" s="40">
        <f>C16+C22+C23+C25+C26</f>
        <v>9.0296434524362308</v>
      </c>
      <c r="D15" s="40">
        <f>D16+D22+D23+D25+D26</f>
        <v>9.3441044892850655</v>
      </c>
      <c r="E15" s="40">
        <f>E16+E22+E23+E25+E26</f>
        <v>10.914104489285066</v>
      </c>
      <c r="F15" s="40">
        <f>F16+F22+F23+F25+F26</f>
        <v>9.4642244892850655</v>
      </c>
    </row>
    <row r="16" spans="1:9" ht="63.75" customHeight="1">
      <c r="A16" s="48"/>
      <c r="B16" s="7" t="s">
        <v>27</v>
      </c>
      <c r="C16" s="20">
        <f>D16*0.967</f>
        <v>3.8845260300000004</v>
      </c>
      <c r="D16" s="20">
        <f>F16*0.987</f>
        <v>4.0170900000000005</v>
      </c>
      <c r="E16" s="20">
        <v>4.0170900000000005</v>
      </c>
      <c r="F16" s="20">
        <v>4.07</v>
      </c>
    </row>
    <row r="17" spans="1:12" ht="15" hidden="1" customHeight="1">
      <c r="A17" s="49"/>
      <c r="B17" s="8" t="s">
        <v>16</v>
      </c>
      <c r="C17" s="20">
        <f t="shared" ref="C17:C23" si="1">D17*0.967</f>
        <v>0.19492861956987928</v>
      </c>
      <c r="D17" s="20">
        <f t="shared" ref="D17:D23" si="2">F17*0.987</f>
        <v>0.2015807854910851</v>
      </c>
      <c r="E17" s="20">
        <v>0.2015807854910851</v>
      </c>
      <c r="F17" s="20">
        <f>1000/(2444.9+2451.4)</f>
        <v>0.20423585156138307</v>
      </c>
    </row>
    <row r="18" spans="1:12" ht="15" hidden="1" customHeight="1">
      <c r="A18" s="49"/>
      <c r="B18" s="9" t="s">
        <v>17</v>
      </c>
      <c r="C18" s="20">
        <f t="shared" si="1"/>
        <v>0.27732936219671656</v>
      </c>
      <c r="D18" s="20">
        <f t="shared" si="2"/>
        <v>0.28679354932442253</v>
      </c>
      <c r="E18" s="20">
        <v>0.28679354932442253</v>
      </c>
      <c r="F18" s="20">
        <f>800/C5</f>
        <v>0.29057097195990123</v>
      </c>
    </row>
    <row r="19" spans="1:12" ht="15" hidden="1" customHeight="1">
      <c r="A19" s="49"/>
      <c r="B19" s="9" t="s">
        <v>18</v>
      </c>
      <c r="C19" s="20">
        <f t="shared" si="1"/>
        <v>0.30541728000000001</v>
      </c>
      <c r="D19" s="20">
        <f t="shared" si="2"/>
        <v>0.31584000000000001</v>
      </c>
      <c r="E19" s="20">
        <v>0.31584000000000001</v>
      </c>
      <c r="F19" s="20">
        <v>0.32</v>
      </c>
    </row>
    <row r="20" spans="1:12" ht="15" hidden="1" customHeight="1">
      <c r="A20" s="49"/>
      <c r="B20" s="9" t="s">
        <v>28</v>
      </c>
      <c r="C20" s="20">
        <f t="shared" si="1"/>
        <v>2.1092880900000002</v>
      </c>
      <c r="D20" s="20">
        <f t="shared" si="2"/>
        <v>2.18127</v>
      </c>
      <c r="E20" s="20">
        <v>2.18127</v>
      </c>
      <c r="F20" s="20">
        <v>2.21</v>
      </c>
    </row>
    <row r="21" spans="1:12" ht="15" hidden="1" customHeight="1">
      <c r="A21" s="49"/>
      <c r="B21" s="43" t="s">
        <v>19</v>
      </c>
      <c r="C21" s="20">
        <f t="shared" si="1"/>
        <v>1.4793649499999999</v>
      </c>
      <c r="D21" s="20">
        <f t="shared" si="2"/>
        <v>1.5298499999999999</v>
      </c>
      <c r="E21" s="20">
        <v>1.5298499999999999</v>
      </c>
      <c r="F21" s="27">
        <v>1.55</v>
      </c>
    </row>
    <row r="22" spans="1:12" ht="51.75" customHeight="1">
      <c r="A22" s="49"/>
      <c r="B22" s="7" t="s">
        <v>20</v>
      </c>
      <c r="C22" s="20">
        <f t="shared" si="1"/>
        <v>1.8897694199999999</v>
      </c>
      <c r="D22" s="20">
        <f t="shared" si="2"/>
        <v>1.9542599999999999</v>
      </c>
      <c r="E22" s="20">
        <v>1.9542599999999999</v>
      </c>
      <c r="F22" s="20">
        <v>1.98</v>
      </c>
    </row>
    <row r="23" spans="1:12" ht="65.25" customHeight="1">
      <c r="A23" s="49"/>
      <c r="B23" s="10" t="s">
        <v>21</v>
      </c>
      <c r="C23" s="20">
        <f t="shared" si="1"/>
        <v>3.0446285099999999</v>
      </c>
      <c r="D23" s="20">
        <f t="shared" si="2"/>
        <v>3.1485300000000001</v>
      </c>
      <c r="E23" s="20">
        <f>3.14853+1.57</f>
        <v>4.7185300000000003</v>
      </c>
      <c r="F23" s="20">
        <v>3.19</v>
      </c>
    </row>
    <row r="24" spans="1:12" ht="15" hidden="1" customHeight="1">
      <c r="A24" s="49"/>
      <c r="B24" s="11" t="s">
        <v>22</v>
      </c>
      <c r="C24" s="21">
        <v>-0.49</v>
      </c>
      <c r="D24" s="21">
        <v>0.51</v>
      </c>
      <c r="E24" s="21">
        <v>0.51</v>
      </c>
      <c r="F24" s="21">
        <v>0.83</v>
      </c>
    </row>
    <row r="25" spans="1:12" s="22" customFormat="1" ht="35.25" customHeight="1">
      <c r="A25" s="49"/>
      <c r="B25" s="7" t="s">
        <v>23</v>
      </c>
      <c r="C25" s="20">
        <f>600/(2753.2+1689.6)</f>
        <v>0.13504996848834072</v>
      </c>
      <c r="D25" s="20">
        <f>660/(2753.2+1689.6)</f>
        <v>0.14855496533717477</v>
      </c>
      <c r="E25" s="20">
        <v>0.14855496533717477</v>
      </c>
      <c r="F25" s="20">
        <f>660/(2753.2+1689.6)</f>
        <v>0.14855496533717477</v>
      </c>
    </row>
    <row r="26" spans="1:12" s="22" customFormat="1" ht="22.5" customHeight="1">
      <c r="A26" s="50"/>
      <c r="B26" s="29" t="s">
        <v>29</v>
      </c>
      <c r="C26" s="21">
        <f>2500/C5/12</f>
        <v>7.5669523947890935E-2</v>
      </c>
      <c r="D26" s="21">
        <f>2500/C5/12</f>
        <v>7.5669523947890935E-2</v>
      </c>
      <c r="E26" s="21">
        <v>7.5669523947890935E-2</v>
      </c>
      <c r="F26" s="21">
        <f>2500/C5/12</f>
        <v>7.5669523947890935E-2</v>
      </c>
    </row>
    <row r="27" spans="1:12" ht="20.25" customHeight="1">
      <c r="A27" s="38" t="s">
        <v>32</v>
      </c>
      <c r="B27" s="44" t="s">
        <v>24</v>
      </c>
      <c r="C27" s="40">
        <f>(C13+C14+C15+C28)*0.1</f>
        <v>1.4519643452436233</v>
      </c>
      <c r="D27" s="40">
        <f t="shared" ref="D27:E27" si="3">(D13+D14+D15+D28)*0.1</f>
        <v>1.4974104489285065</v>
      </c>
      <c r="E27" s="40">
        <f t="shared" si="3"/>
        <v>1.4974104489285067</v>
      </c>
      <c r="F27" s="40">
        <f>(F13+F14+F15+F28)*0.1</f>
        <v>1.5094224489285066</v>
      </c>
    </row>
    <row r="28" spans="1:12" ht="20.25" customHeight="1">
      <c r="A28" s="45" t="s">
        <v>25</v>
      </c>
      <c r="B28" s="36" t="s">
        <v>26</v>
      </c>
      <c r="C28" s="12">
        <v>2.5</v>
      </c>
      <c r="D28" s="12">
        <v>2.5</v>
      </c>
      <c r="E28" s="12">
        <v>2.5</v>
      </c>
      <c r="F28" s="12">
        <v>2.5</v>
      </c>
    </row>
    <row r="29" spans="1:12" ht="30" customHeight="1">
      <c r="A29" s="17"/>
      <c r="B29" s="18" t="s">
        <v>37</v>
      </c>
      <c r="C29" s="4">
        <f>C12+C28</f>
        <v>15.971607797679855</v>
      </c>
      <c r="D29" s="4">
        <f>D12+D28</f>
        <v>16.471514938213573</v>
      </c>
      <c r="E29" s="4">
        <f>E12+E28</f>
        <v>16.471514938213573</v>
      </c>
      <c r="F29" s="4">
        <f>F12+F28</f>
        <v>16.603646938213572</v>
      </c>
      <c r="G29" s="19"/>
      <c r="K29" s="28"/>
      <c r="L29" s="28"/>
    </row>
    <row r="30" spans="1:12">
      <c r="A30" s="23"/>
      <c r="B30" s="13"/>
      <c r="C30" s="13"/>
    </row>
    <row r="31" spans="1:12" s="25" customFormat="1" ht="12">
      <c r="A31" s="24"/>
      <c r="D31" s="26"/>
      <c r="E31" s="26"/>
      <c r="F31" s="26"/>
    </row>
    <row r="32" spans="1:12" s="25" customFormat="1" ht="12">
      <c r="A32" s="24"/>
      <c r="D32" s="26"/>
      <c r="E32" s="26"/>
      <c r="F32" s="26"/>
    </row>
    <row r="33" spans="1:10" s="25" customFormat="1" ht="12">
      <c r="A33" s="24"/>
      <c r="D33" s="26"/>
      <c r="E33" s="26"/>
      <c r="F33" s="26"/>
    </row>
    <row r="34" spans="1:10">
      <c r="B34" t="s">
        <v>31</v>
      </c>
      <c r="C34"/>
      <c r="D34" s="1"/>
      <c r="E34" s="1"/>
      <c r="F34" s="1"/>
      <c r="G34" s="14"/>
      <c r="H34" s="14"/>
      <c r="I34" s="14"/>
      <c r="J34" s="14"/>
    </row>
  </sheetData>
  <mergeCells count="16">
    <mergeCell ref="B3:F3"/>
    <mergeCell ref="A2:F2"/>
    <mergeCell ref="A16:A26"/>
    <mergeCell ref="A4:F4"/>
    <mergeCell ref="A5:B5"/>
    <mergeCell ref="A6:B6"/>
    <mergeCell ref="A7:B7"/>
    <mergeCell ref="A8:B8"/>
    <mergeCell ref="A9:B9"/>
    <mergeCell ref="A10:B10"/>
    <mergeCell ref="C10:F10"/>
    <mergeCell ref="C5:F5"/>
    <mergeCell ref="C6:F6"/>
    <mergeCell ref="C7:F7"/>
    <mergeCell ref="C8:F8"/>
    <mergeCell ref="C9:F9"/>
  </mergeCells>
  <pageMargins left="0.37" right="0.21" top="0.34" bottom="0.75" header="0.3" footer="0.3"/>
  <pageSetup paperSize="9" scale="74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2016-10-27T01:27:38Z</dcterms:modified>
</cp:coreProperties>
</file>