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3" sheetId="1" r:id="rId1"/>
  </sheets>
  <calcPr calcId="124519"/>
</workbook>
</file>

<file path=xl/calcChain.xml><?xml version="1.0" encoding="utf-8"?>
<calcChain xmlns="http://schemas.openxmlformats.org/spreadsheetml/2006/main">
  <c r="L33" i="1"/>
  <c r="N30"/>
  <c r="L29"/>
  <c r="N28"/>
  <c r="M21"/>
  <c r="L21"/>
  <c r="M18"/>
  <c r="L18"/>
  <c r="M15"/>
  <c r="L15"/>
  <c r="M12"/>
  <c r="L12"/>
  <c r="L4" s="1"/>
  <c r="L5" s="1"/>
  <c r="D11"/>
  <c r="M9"/>
  <c r="L9"/>
  <c r="L3"/>
</calcChain>
</file>

<file path=xl/sharedStrings.xml><?xml version="1.0" encoding="utf-8"?>
<sst xmlns="http://schemas.openxmlformats.org/spreadsheetml/2006/main" count="44" uniqueCount="43">
  <si>
    <t>О Т Ч Ё Т    по затратам за 2013 год по ул.Ржанова,1/3</t>
  </si>
  <si>
    <r>
      <t>Sж.п. - 1265,6 кв.м.</t>
    </r>
    <r>
      <rPr>
        <sz val="10"/>
        <rFont val="Arial Cyr"/>
        <charset val="204"/>
      </rPr>
      <t xml:space="preserve">    тариф  - 17,42 руб. с кв. м  в мес.</t>
    </r>
  </si>
  <si>
    <t>Начислено за содержание и текущий ремонт за 2013год всего:</t>
  </si>
  <si>
    <t>264 561 руб. 02 коп.</t>
  </si>
  <si>
    <t xml:space="preserve">          </t>
  </si>
  <si>
    <t>в т.ч. Содержание за 2013 год</t>
  </si>
  <si>
    <t>221 733 руб. 12 коп.</t>
  </si>
  <si>
    <t>текущий ремонт(тариф- 2,82 руб./м2) - начислено за 2013г.</t>
  </si>
  <si>
    <t>42 827  руб. 90 коп.</t>
  </si>
  <si>
    <t>Cодержание:</t>
  </si>
  <si>
    <t>тариф</t>
  </si>
  <si>
    <t>начислено по тарифам за 2013 год(руб)</t>
  </si>
  <si>
    <t>ТБО +к/габарит ("Пётр и К")</t>
  </si>
  <si>
    <t>31 133 руб. 76 коп.</t>
  </si>
  <si>
    <r>
      <t xml:space="preserve">Задолженность собственников  на 31.12.12      - 767 руб. 43 коп.                Оплачено собственниками за 2013г.-                - </t>
    </r>
    <r>
      <rPr>
        <sz val="10"/>
        <rFont val="Arial Cyr"/>
        <charset val="204"/>
      </rPr>
      <t>22 341 руб. 87 коп.                                                                                                                                       Задолженность собственников на 31.12.13       - 9 560 руб. 19 коп.</t>
    </r>
  </si>
  <si>
    <t>Содержание общего имущества:</t>
  </si>
  <si>
    <t>130 913 руб. 70 коп.</t>
  </si>
  <si>
    <r>
      <t xml:space="preserve">Задолженность собственников  на 31.12.12      - 17 943 руб. 02 коп.                Оплачено собственниками за 2013г.                 - </t>
    </r>
    <r>
      <rPr>
        <sz val="10"/>
        <rFont val="Arial Cyr"/>
        <charset val="204"/>
      </rPr>
      <t>108 656 руб. 93 коп.                                                                                                                                      Задолженность собственников на 31.12.13       - 40 199  руб. 79 коп.</t>
    </r>
  </si>
  <si>
    <t>Общедомовые приборы.</t>
  </si>
  <si>
    <t>20 047 руб. 10 коп.</t>
  </si>
  <si>
    <t>Задолженность собственников  на 31.12.12      - 6 039 руб. 95 коп.               Оплачено собственниками за 2013г.-                - 19 931 руб. 19 коп.                                                                                                                                 Задолженность собственников на 31.12.13       - 6 155 руб. 86 коп.</t>
  </si>
  <si>
    <t>Аварийная служба.</t>
  </si>
  <si>
    <t>9 112  руб. 32 коп.</t>
  </si>
  <si>
    <r>
      <t xml:space="preserve">Задолженность собственников  на 31.12.12      - 00 руб. 00 коп.                 Оплачено собственниками за 2013г.-               -  </t>
    </r>
    <r>
      <rPr>
        <sz val="10"/>
        <rFont val="Arial Cyr"/>
        <charset val="204"/>
      </rPr>
      <t xml:space="preserve">6 314 руб. 19 коп.                                                                                                                                     Задолженность собственников на 31.12.13       -  2 798 руб. 13 коп.      </t>
    </r>
  </si>
  <si>
    <t>Управление МКД</t>
  </si>
  <si>
    <t>30 526 руб. 27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</si>
  <si>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21 152 руб.59 коп.                                                                                                                                     Задолженность собственников на 31.12.13       -  9 373 руб. 68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</si>
  <si>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</si>
  <si>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</si>
  <si>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</si>
  <si>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</si>
  <si>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42 827 руб. 90 коп.</t>
  </si>
  <si>
    <t>Задолжность  собственников на 31.12.12г. -  (-) 101 894 руб. 82 коп.</t>
  </si>
  <si>
    <t>Провайдеры  2012-2013гг.      - (+ ) 4 655 руб.00 коп.</t>
  </si>
  <si>
    <t>За 2013г по статье текущий ремонт, затраты :</t>
  </si>
  <si>
    <t xml:space="preserve">материалы *           -   7 267руб.26 коп.                        </t>
  </si>
  <si>
    <t>Сброс снега с крыш  -  6 956 руб. 26 коп.</t>
  </si>
  <si>
    <t>Вывоз снега               - 3 024 руб. 78 коп.</t>
  </si>
  <si>
    <t>Итого потрачено  за 2013г. -   17 248 руб. 30 коп.</t>
  </si>
  <si>
    <t>Задолжность собственников на 31.12.2013г. - (-) 71 660 руб. 22 коп.</t>
  </si>
  <si>
    <t>Теплоэнергия</t>
  </si>
  <si>
    <t>Задолженность собственников по статье  т/энергия   на 31.12.13 г. составляет   - 74 973 руб.30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</si>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</sst>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2" fontId="0" fillId="0" borderId="0" xfId="0" applyNumberFormat="1"/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24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34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0" fillId="2" borderId="35" xfId="0" applyNumberForma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center" vertical="center" wrapText="1"/>
    </xf>
    <xf numFmtId="2" fontId="0" fillId="2" borderId="40" xfId="0" applyNumberForma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0" borderId="23" xfId="0" applyFont="1" applyBorder="1" applyAlignment="1">
      <alignment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9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1" xfId="0" applyNumberForma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44" xfId="0" applyNumberForma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workbookViewId="0">
      <selection sqref="A1:J36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  <col min="12" max="12" width="9.5703125" bestFit="1" customWidth="1"/>
    <col min="13" max="13" width="11.5703125" bestFit="1" customWidth="1"/>
    <col min="14" max="14" width="10.140625" bestFit="1" customWidth="1"/>
  </cols>
  <sheetData>
    <row r="1" spans="1:16" ht="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6" ht="15" customHeight="1">
      <c r="A2" s="4"/>
      <c r="B2" s="5"/>
      <c r="C2" s="5"/>
      <c r="D2" s="5"/>
      <c r="E2" s="5"/>
      <c r="F2" s="5"/>
      <c r="G2" s="5"/>
      <c r="H2" s="5"/>
      <c r="I2" s="5"/>
      <c r="J2" s="6"/>
    </row>
    <row r="3" spans="1:16" ht="15.75" customHeight="1" thickBot="1">
      <c r="A3" s="7" t="s">
        <v>1</v>
      </c>
      <c r="B3" s="8"/>
      <c r="C3" s="8"/>
      <c r="D3" s="8"/>
      <c r="E3" s="8"/>
      <c r="F3" s="8"/>
      <c r="G3" s="8"/>
      <c r="H3" s="8"/>
      <c r="I3" s="8"/>
      <c r="J3" s="9"/>
      <c r="L3" s="10">
        <f>D8+D11+D14+D17+D20+D26</f>
        <v>17.420000000000002</v>
      </c>
    </row>
    <row r="4" spans="1:16" ht="15.75" customHeight="1">
      <c r="A4" s="11" t="s">
        <v>2</v>
      </c>
      <c r="B4" s="12"/>
      <c r="C4" s="12"/>
      <c r="D4" s="12"/>
      <c r="E4" s="12"/>
      <c r="F4" s="13" t="s">
        <v>3</v>
      </c>
      <c r="G4" s="13"/>
      <c r="H4" s="13"/>
      <c r="I4" s="13"/>
      <c r="J4" s="14"/>
      <c r="K4" s="15" t="s">
        <v>4</v>
      </c>
      <c r="L4" s="10">
        <f>L9+L12+L15+L18+L21+L29</f>
        <v>264561.02399999998</v>
      </c>
      <c r="M4" s="10"/>
    </row>
    <row r="5" spans="1:16" ht="14.25" customHeight="1">
      <c r="A5" s="16" t="s">
        <v>5</v>
      </c>
      <c r="B5" s="17"/>
      <c r="C5" s="17"/>
      <c r="D5" s="17"/>
      <c r="E5" s="17"/>
      <c r="F5" s="18" t="s">
        <v>6</v>
      </c>
      <c r="G5" s="18"/>
      <c r="H5" s="18"/>
      <c r="I5" s="18"/>
      <c r="J5" s="19"/>
      <c r="L5" s="10">
        <f>L4-L29</f>
        <v>221733.12</v>
      </c>
    </row>
    <row r="6" spans="1:16" ht="15.75" customHeight="1" thickBot="1">
      <c r="A6" s="20" t="s">
        <v>7</v>
      </c>
      <c r="B6" s="21"/>
      <c r="C6" s="21"/>
      <c r="D6" s="21"/>
      <c r="E6" s="22"/>
      <c r="F6" s="23" t="s">
        <v>8</v>
      </c>
      <c r="G6" s="23"/>
      <c r="H6" s="23"/>
      <c r="I6" s="23"/>
      <c r="J6" s="24"/>
    </row>
    <row r="7" spans="1:16" ht="24.75" customHeight="1">
      <c r="A7" s="25" t="s">
        <v>9</v>
      </c>
      <c r="B7" s="25"/>
      <c r="C7" s="25"/>
      <c r="D7" s="26" t="s">
        <v>10</v>
      </c>
      <c r="E7" s="27" t="s">
        <v>11</v>
      </c>
      <c r="F7" s="28"/>
      <c r="G7" s="28"/>
      <c r="H7" s="28"/>
      <c r="I7" s="28"/>
      <c r="J7" s="28"/>
      <c r="L7" s="29"/>
      <c r="M7" s="29"/>
      <c r="N7" s="29"/>
      <c r="O7" s="29"/>
      <c r="P7" s="29"/>
    </row>
    <row r="8" spans="1:16" ht="12.75" customHeight="1">
      <c r="A8" s="30" t="s">
        <v>12</v>
      </c>
      <c r="B8" s="31"/>
      <c r="C8" s="32"/>
      <c r="D8" s="33">
        <v>2.0499999999999998</v>
      </c>
      <c r="E8" s="18" t="s">
        <v>13</v>
      </c>
      <c r="F8" s="34" t="s">
        <v>14</v>
      </c>
      <c r="G8" s="35"/>
      <c r="H8" s="35"/>
      <c r="I8" s="35"/>
      <c r="J8" s="35"/>
    </row>
    <row r="9" spans="1:16">
      <c r="A9" s="36"/>
      <c r="B9" s="37"/>
      <c r="C9" s="38"/>
      <c r="D9" s="33"/>
      <c r="E9" s="18"/>
      <c r="F9" s="35"/>
      <c r="G9" s="35"/>
      <c r="H9" s="35"/>
      <c r="I9" s="35"/>
      <c r="J9" s="35"/>
      <c r="L9">
        <f>2.05*1265.6*12</f>
        <v>31133.759999999995</v>
      </c>
      <c r="M9" s="10">
        <f>31133.76+767.43-9560.19</f>
        <v>22341</v>
      </c>
    </row>
    <row r="10" spans="1:16">
      <c r="A10" s="39"/>
      <c r="B10" s="40"/>
      <c r="C10" s="41"/>
      <c r="D10" s="33"/>
      <c r="E10" s="18"/>
      <c r="F10" s="35"/>
      <c r="G10" s="35"/>
      <c r="H10" s="35"/>
      <c r="I10" s="35"/>
      <c r="J10" s="35"/>
      <c r="M10" s="42"/>
    </row>
    <row r="11" spans="1:16">
      <c r="A11" s="30" t="s">
        <v>15</v>
      </c>
      <c r="B11" s="31"/>
      <c r="C11" s="32"/>
      <c r="D11" s="33">
        <f>5.33+3.29</f>
        <v>8.620000000000001</v>
      </c>
      <c r="E11" s="18" t="s">
        <v>16</v>
      </c>
      <c r="F11" s="34" t="s">
        <v>17</v>
      </c>
      <c r="G11" s="35"/>
      <c r="H11" s="35"/>
      <c r="I11" s="35"/>
      <c r="J11" s="35"/>
    </row>
    <row r="12" spans="1:16">
      <c r="A12" s="36"/>
      <c r="B12" s="37"/>
      <c r="C12" s="38"/>
      <c r="D12" s="33"/>
      <c r="E12" s="18"/>
      <c r="F12" s="35"/>
      <c r="G12" s="35"/>
      <c r="H12" s="35"/>
      <c r="I12" s="35"/>
      <c r="J12" s="35"/>
      <c r="L12" s="10">
        <f>8.62*1265.6*12</f>
        <v>130913.66399999998</v>
      </c>
      <c r="M12">
        <f>130913.7+17943.02-40199.79</f>
        <v>108656.93</v>
      </c>
    </row>
    <row r="13" spans="1:16">
      <c r="A13" s="39"/>
      <c r="B13" s="40"/>
      <c r="C13" s="41"/>
      <c r="D13" s="33"/>
      <c r="E13" s="18"/>
      <c r="F13" s="35"/>
      <c r="G13" s="35"/>
      <c r="H13" s="35"/>
      <c r="I13" s="35"/>
      <c r="J13" s="35"/>
      <c r="L13" s="10"/>
    </row>
    <row r="14" spans="1:16">
      <c r="A14" s="30" t="s">
        <v>18</v>
      </c>
      <c r="B14" s="31"/>
      <c r="C14" s="32"/>
      <c r="D14" s="33">
        <v>1.32</v>
      </c>
      <c r="E14" s="18" t="s">
        <v>19</v>
      </c>
      <c r="F14" s="34" t="s">
        <v>20</v>
      </c>
      <c r="G14" s="35"/>
      <c r="H14" s="35"/>
      <c r="I14" s="35"/>
      <c r="J14" s="35"/>
      <c r="L14" s="10"/>
    </row>
    <row r="15" spans="1:16">
      <c r="A15" s="36"/>
      <c r="B15" s="37"/>
      <c r="C15" s="38"/>
      <c r="D15" s="33"/>
      <c r="E15" s="18"/>
      <c r="F15" s="35"/>
      <c r="G15" s="35"/>
      <c r="H15" s="35"/>
      <c r="I15" s="35"/>
      <c r="J15" s="35"/>
      <c r="L15" s="10">
        <f>1.32*1265.6*12</f>
        <v>20047.103999999999</v>
      </c>
      <c r="M15">
        <f>20047.1+6039.95-6155.86</f>
        <v>19931.189999999999</v>
      </c>
    </row>
    <row r="16" spans="1:16">
      <c r="A16" s="39"/>
      <c r="B16" s="40"/>
      <c r="C16" s="41"/>
      <c r="D16" s="33"/>
      <c r="E16" s="18"/>
      <c r="F16" s="35"/>
      <c r="G16" s="35"/>
      <c r="H16" s="35"/>
      <c r="I16" s="35"/>
      <c r="J16" s="35"/>
      <c r="L16" s="10"/>
    </row>
    <row r="17" spans="1:14">
      <c r="A17" s="30" t="s">
        <v>21</v>
      </c>
      <c r="B17" s="31"/>
      <c r="C17" s="32"/>
      <c r="D17" s="33">
        <v>0.6</v>
      </c>
      <c r="E17" s="18" t="s">
        <v>22</v>
      </c>
      <c r="F17" s="34" t="s">
        <v>23</v>
      </c>
      <c r="G17" s="35"/>
      <c r="H17" s="35"/>
      <c r="I17" s="35"/>
      <c r="J17" s="35"/>
      <c r="L17" s="10"/>
    </row>
    <row r="18" spans="1:14">
      <c r="A18" s="36"/>
      <c r="B18" s="37"/>
      <c r="C18" s="38"/>
      <c r="D18" s="33"/>
      <c r="E18" s="18"/>
      <c r="F18" s="35"/>
      <c r="G18" s="35"/>
      <c r="H18" s="35"/>
      <c r="I18" s="35"/>
      <c r="J18" s="35"/>
      <c r="L18" s="10">
        <f>0.6*1265.6*12</f>
        <v>9112.32</v>
      </c>
      <c r="M18">
        <f>9112.32+0-2798.13</f>
        <v>6314.19</v>
      </c>
    </row>
    <row r="19" spans="1:14">
      <c r="A19" s="36"/>
      <c r="B19" s="37"/>
      <c r="C19" s="38"/>
      <c r="D19" s="43"/>
      <c r="E19" s="44"/>
      <c r="F19" s="45"/>
      <c r="G19" s="45"/>
      <c r="H19" s="45"/>
      <c r="I19" s="45"/>
      <c r="J19" s="45"/>
      <c r="L19" s="10"/>
    </row>
    <row r="20" spans="1:14">
      <c r="A20" s="30" t="s">
        <v>24</v>
      </c>
      <c r="B20" s="31"/>
      <c r="C20" s="32"/>
      <c r="D20" s="33">
        <v>2.0099999999999998</v>
      </c>
      <c r="E20" s="18" t="s">
        <v>25</v>
      </c>
      <c r="F20" s="46" t="s">
        <v>26</v>
      </c>
      <c r="G20" s="47"/>
      <c r="H20" s="47"/>
      <c r="I20" s="47"/>
      <c r="J20" s="48"/>
      <c r="L20" s="10"/>
    </row>
    <row r="21" spans="1:14">
      <c r="A21" s="36"/>
      <c r="B21" s="37"/>
      <c r="C21" s="38"/>
      <c r="D21" s="33"/>
      <c r="E21" s="18"/>
      <c r="F21" s="49"/>
      <c r="G21" s="50"/>
      <c r="H21" s="50"/>
      <c r="I21" s="50"/>
      <c r="J21" s="51"/>
      <c r="L21">
        <f>2.01*1265.6*12</f>
        <v>30526.271999999997</v>
      </c>
      <c r="M21">
        <f>30526.27-9373.68</f>
        <v>21152.59</v>
      </c>
    </row>
    <row r="22" spans="1:14" ht="13.5" thickBot="1">
      <c r="A22" s="36"/>
      <c r="B22" s="37"/>
      <c r="C22" s="38"/>
      <c r="D22" s="43"/>
      <c r="E22" s="44"/>
      <c r="F22" s="52"/>
      <c r="G22" s="53"/>
      <c r="H22" s="53"/>
      <c r="I22" s="53"/>
      <c r="J22" s="54"/>
    </row>
    <row r="23" spans="1:14" ht="7.5" customHeight="1">
      <c r="A23" s="55" t="s">
        <v>27</v>
      </c>
      <c r="B23" s="56"/>
      <c r="C23" s="56"/>
      <c r="D23" s="56"/>
      <c r="E23" s="56"/>
      <c r="F23" s="56"/>
      <c r="G23" s="56"/>
      <c r="H23" s="56"/>
      <c r="I23" s="56"/>
      <c r="J23" s="57"/>
    </row>
    <row r="24" spans="1:14" ht="6.75" customHeight="1">
      <c r="A24" s="58"/>
      <c r="B24" s="59"/>
      <c r="C24" s="59"/>
      <c r="D24" s="59"/>
      <c r="E24" s="59"/>
      <c r="F24" s="59"/>
      <c r="G24" s="59"/>
      <c r="H24" s="59"/>
      <c r="I24" s="59"/>
      <c r="J24" s="60"/>
    </row>
    <row r="25" spans="1:14" ht="12" customHeight="1" thickBot="1">
      <c r="A25" s="61"/>
      <c r="B25" s="62"/>
      <c r="C25" s="62"/>
      <c r="D25" s="63" t="s">
        <v>10</v>
      </c>
      <c r="E25" s="63" t="s">
        <v>28</v>
      </c>
      <c r="F25" s="62" t="s">
        <v>29</v>
      </c>
      <c r="G25" s="62"/>
      <c r="H25" s="62"/>
      <c r="I25" s="62"/>
      <c r="J25" s="64"/>
    </row>
    <row r="26" spans="1:14" ht="25.5" customHeight="1" thickBot="1">
      <c r="A26" s="65" t="s">
        <v>30</v>
      </c>
      <c r="B26" s="66"/>
      <c r="C26" s="66"/>
      <c r="D26" s="67">
        <v>2.82</v>
      </c>
      <c r="E26" s="68" t="s">
        <v>31</v>
      </c>
      <c r="F26" s="69" t="s">
        <v>32</v>
      </c>
      <c r="G26" s="70"/>
      <c r="H26" s="70"/>
      <c r="I26" s="70"/>
      <c r="J26" s="71"/>
    </row>
    <row r="27" spans="1:14" ht="15.75" customHeight="1" thickBot="1">
      <c r="A27" s="72"/>
      <c r="B27" s="37"/>
      <c r="C27" s="37"/>
      <c r="D27" s="73"/>
      <c r="E27" s="74"/>
      <c r="F27" s="75" t="s">
        <v>33</v>
      </c>
      <c r="G27" s="76"/>
      <c r="H27" s="76"/>
      <c r="I27" s="76"/>
      <c r="J27" s="77"/>
      <c r="K27" s="78"/>
    </row>
    <row r="28" spans="1:14" ht="19.5" customHeight="1">
      <c r="A28" s="72"/>
      <c r="B28" s="37"/>
      <c r="C28" s="37"/>
      <c r="D28" s="73"/>
      <c r="E28" s="74"/>
      <c r="F28" s="79" t="s">
        <v>34</v>
      </c>
      <c r="G28" s="80"/>
      <c r="H28" s="80"/>
      <c r="I28" s="80"/>
      <c r="J28" s="81"/>
      <c r="N28" s="10">
        <f>13429.17+1879.97+34583.67+10639.8+29960.61</f>
        <v>90493.22</v>
      </c>
    </row>
    <row r="29" spans="1:14" ht="12.75" customHeight="1">
      <c r="A29" s="72"/>
      <c r="B29" s="37"/>
      <c r="C29" s="37"/>
      <c r="D29" s="73"/>
      <c r="E29" s="74"/>
      <c r="F29" s="82" t="s">
        <v>35</v>
      </c>
      <c r="G29" s="83"/>
      <c r="H29" s="83"/>
      <c r="I29" s="83"/>
      <c r="J29" s="84"/>
      <c r="L29" s="10">
        <f>2.82*1265.6*12</f>
        <v>42827.903999999995</v>
      </c>
    </row>
    <row r="30" spans="1:14" ht="15" customHeight="1">
      <c r="A30" s="72"/>
      <c r="B30" s="37"/>
      <c r="C30" s="37"/>
      <c r="D30" s="73"/>
      <c r="E30" s="74"/>
      <c r="F30" s="85" t="s">
        <v>36</v>
      </c>
      <c r="G30" s="86"/>
      <c r="H30" s="86"/>
      <c r="I30" s="86"/>
      <c r="J30" s="87"/>
      <c r="N30">
        <f>10135.39+8827.23+24856.59</f>
        <v>43819.21</v>
      </c>
    </row>
    <row r="31" spans="1:14" ht="13.5" customHeight="1">
      <c r="A31" s="72"/>
      <c r="B31" s="37"/>
      <c r="C31" s="37"/>
      <c r="D31" s="73"/>
      <c r="E31" s="74"/>
      <c r="F31" s="85" t="s">
        <v>37</v>
      </c>
      <c r="G31" s="86"/>
      <c r="H31" s="86"/>
      <c r="I31" s="86"/>
      <c r="J31" s="87"/>
    </row>
    <row r="32" spans="1:14" ht="15" customHeight="1" thickBot="1">
      <c r="A32" s="72"/>
      <c r="B32" s="37"/>
      <c r="C32" s="37"/>
      <c r="D32" s="73"/>
      <c r="E32" s="74"/>
      <c r="F32" s="88" t="s">
        <v>38</v>
      </c>
      <c r="G32" s="89"/>
      <c r="H32" s="89"/>
      <c r="I32" s="89"/>
      <c r="J32" s="90"/>
    </row>
    <row r="33" spans="1:12" ht="17.25" customHeight="1" thickBot="1">
      <c r="A33" s="91"/>
      <c r="B33" s="92"/>
      <c r="C33" s="92"/>
      <c r="D33" s="93"/>
      <c r="E33" s="94"/>
      <c r="F33" s="69" t="s">
        <v>39</v>
      </c>
      <c r="G33" s="70"/>
      <c r="H33" s="70"/>
      <c r="I33" s="70"/>
      <c r="J33" s="71"/>
      <c r="L33">
        <f>(42827.9-101894.82)+4655-17248.3</f>
        <v>-71660.22</v>
      </c>
    </row>
    <row r="34" spans="1:12" ht="15">
      <c r="A34" s="95"/>
      <c r="B34" s="95"/>
      <c r="C34" s="95"/>
      <c r="D34" s="96" t="s">
        <v>40</v>
      </c>
      <c r="E34" s="96"/>
      <c r="F34" s="95"/>
      <c r="G34" s="95"/>
      <c r="H34" s="95"/>
      <c r="I34" s="95"/>
      <c r="J34" s="95"/>
    </row>
    <row r="35" spans="1:12" ht="13.5" customHeight="1">
      <c r="A35" s="97" t="s">
        <v>41</v>
      </c>
      <c r="B35" s="97"/>
      <c r="C35" s="97"/>
      <c r="D35" s="97"/>
      <c r="E35" s="97"/>
      <c r="F35" s="97"/>
      <c r="G35" s="97"/>
      <c r="H35" s="97"/>
      <c r="I35" s="97"/>
      <c r="J35" s="95"/>
    </row>
    <row r="36" spans="1:12" ht="21" customHeight="1">
      <c r="A36" s="98" t="s">
        <v>42</v>
      </c>
      <c r="B36" s="98"/>
      <c r="C36" s="98"/>
      <c r="D36" s="98"/>
      <c r="E36" s="98"/>
      <c r="F36" s="98"/>
      <c r="G36" s="98"/>
      <c r="H36" s="98"/>
      <c r="I36" s="98"/>
      <c r="J36" s="95"/>
    </row>
  </sheetData>
  <mergeCells count="48">
    <mergeCell ref="A36:I36"/>
    <mergeCell ref="F30:J30"/>
    <mergeCell ref="F31:J31"/>
    <mergeCell ref="F32:J32"/>
    <mergeCell ref="F33:J33"/>
    <mergeCell ref="D34:E34"/>
    <mergeCell ref="A35:I35"/>
    <mergeCell ref="A23:J24"/>
    <mergeCell ref="A25:C25"/>
    <mergeCell ref="F25:J25"/>
    <mergeCell ref="A26:C33"/>
    <mergeCell ref="D26:D33"/>
    <mergeCell ref="E26:E33"/>
    <mergeCell ref="F26:J26"/>
    <mergeCell ref="F27:J27"/>
    <mergeCell ref="F28:J28"/>
    <mergeCell ref="F29:J29"/>
    <mergeCell ref="A17:C19"/>
    <mergeCell ref="D17:D19"/>
    <mergeCell ref="E17:E19"/>
    <mergeCell ref="F17:J19"/>
    <mergeCell ref="A20:C22"/>
    <mergeCell ref="D20:D22"/>
    <mergeCell ref="E20:E22"/>
    <mergeCell ref="F20:J22"/>
    <mergeCell ref="A11:C13"/>
    <mergeCell ref="D11:D13"/>
    <mergeCell ref="E11:E13"/>
    <mergeCell ref="F11:J13"/>
    <mergeCell ref="A14:C16"/>
    <mergeCell ref="D14:D16"/>
    <mergeCell ref="E14:E16"/>
    <mergeCell ref="F14:J16"/>
    <mergeCell ref="A6:E6"/>
    <mergeCell ref="F6:J6"/>
    <mergeCell ref="A7:C7"/>
    <mergeCell ref="F7:J7"/>
    <mergeCell ref="L7:P7"/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</mergeCells>
  <pageMargins left="0.16" right="0.16" top="0.28999999999999998" bottom="0.41" header="0.22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2014-07-01T09:35:49Z</dcterms:created>
  <dcterms:modified xsi:type="dcterms:W3CDTF">2014-07-01T09:36:00Z</dcterms:modified>
</cp:coreProperties>
</file>