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1" r:id="rId1"/>
  </sheets>
  <calcPr calcId="145621" iterateDelta="1E-4"/>
</workbook>
</file>

<file path=xl/calcChain.xml><?xml version="1.0" encoding="utf-8"?>
<calcChain xmlns="http://schemas.openxmlformats.org/spreadsheetml/2006/main">
  <c r="N15" i="1" l="1"/>
  <c r="M15" i="1"/>
  <c r="Q14" i="1"/>
  <c r="Q6" i="1" s="1"/>
  <c r="M14" i="1"/>
  <c r="M13" i="1"/>
  <c r="K13" i="1"/>
  <c r="M12" i="1"/>
  <c r="K11" i="1"/>
  <c r="N8" i="1"/>
  <c r="N6" i="1" s="1"/>
  <c r="O6" i="1"/>
</calcChain>
</file>

<file path=xl/sharedStrings.xml><?xml version="1.0" encoding="utf-8"?>
<sst xmlns="http://schemas.openxmlformats.org/spreadsheetml/2006/main" count="61" uniqueCount="59">
  <si>
    <t>Наименование работ (материалы)</t>
  </si>
  <si>
    <t>Всего: (по тарифам).</t>
  </si>
  <si>
    <t xml:space="preserve">          </t>
  </si>
  <si>
    <t xml:space="preserve">Начислено </t>
  </si>
  <si>
    <t>Статьи расхода по содержанию и управлению общим имуществом:</t>
  </si>
  <si>
    <r>
      <rPr>
        <b/>
        <sz val="11"/>
        <rFont val="Arial Cyr"/>
        <charset val="204"/>
      </rPr>
      <t xml:space="preserve">Тариф                       </t>
    </r>
    <r>
      <rPr>
        <b/>
        <sz val="10"/>
        <rFont val="Arial Cyr"/>
        <charset val="204"/>
      </rPr>
      <t>руб/м2</t>
    </r>
  </si>
  <si>
    <t xml:space="preserve">Sж.п. - 2 734,50 кв.м., S оф.п. - 361,40 кв.м., S общ. - 3095.90 кв.м.,   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</si>
  <si>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</si>
  <si>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</si>
  <si>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</si>
  <si>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</si>
  <si>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</si>
  <si>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</si>
  <si>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</si>
  <si>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</si>
  <si>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</si>
  <si>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</si>
  <si>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</si>
  <si>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</si>
  <si>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</si>
  <si>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</si>
  <si>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</si>
  <si>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</si>
  <si>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</si>
  <si>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</si>
  <si>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Абонентская плата за ОС -    . -                                 12 000.00 руб.</t>
  </si>
  <si>
    <t>600 356.93 руб.</t>
  </si>
  <si>
    <t>122 597.64 руб.</t>
  </si>
  <si>
    <t xml:space="preserve">Управление МКД  </t>
  </si>
  <si>
    <t>3.30 руб/м2                    122 597.64 руб/год</t>
  </si>
  <si>
    <t xml:space="preserve">Затраты по текущему ремонту за Январь-Декабрь 2017г.  Байкальская 320/1 </t>
  </si>
  <si>
    <t xml:space="preserve">За Янв.-Декабрь 2017г по статье текущий ремонт, затраты:                  </t>
  </si>
  <si>
    <t>Мех.уборка и вывоз снега (Февраль) -                        5 904.18 руб.</t>
  </si>
  <si>
    <t>Ремонт первого этажа -                                             83 372.00 руб.</t>
  </si>
  <si>
    <t>Укрепление треснув.панелей-                                    18 284.27 руб.   .</t>
  </si>
  <si>
    <t>Светильник светодиод. -                                             4 950.00 руб.</t>
  </si>
  <si>
    <t>Покраска потолков -                                                  33 633.64 руб.</t>
  </si>
  <si>
    <t>Насос циркуляц. -                                                      33 687.50 руб.</t>
  </si>
  <si>
    <t>Мех.уборка и вывоз снега (Декабрь) -                       10 502.91 руб.</t>
  </si>
  <si>
    <r>
      <t xml:space="preserve">Итого израсходовано  -                               </t>
    </r>
    <r>
      <rPr>
        <b/>
        <sz val="11"/>
        <rFont val="Arial Cyr"/>
        <charset val="204"/>
      </rPr>
      <t xml:space="preserve">    211 844.31 руб.</t>
    </r>
  </si>
  <si>
    <t>89 161.92 руб.</t>
  </si>
  <si>
    <t>Материалы                                                                 9 509.81 руб.</t>
  </si>
  <si>
    <r>
      <t xml:space="preserve">Резерв собственников на 31.12.17г. при 100% оплате -                                            </t>
    </r>
    <r>
      <rPr>
        <b/>
        <sz val="11"/>
        <rFont val="Arial Cyr"/>
        <charset val="204"/>
      </rPr>
      <t>(-) 51 416.16 руб.</t>
    </r>
  </si>
  <si>
    <r>
      <t>Задолжность собственников на 31.12.2017г. -</t>
    </r>
    <r>
      <rPr>
        <b/>
        <sz val="11"/>
        <rFont val="Arial Cyr"/>
        <charset val="204"/>
      </rPr>
      <t xml:space="preserve"> (-) 19 947.75 руб.</t>
    </r>
  </si>
  <si>
    <t>Резерв собственников на 31.12.16г. -                 (+) 55 726.23 руб.</t>
  </si>
  <si>
    <t>Провайдеры Янв.- Дек.   -                                    (+) 15 540.00 руб.</t>
  </si>
  <si>
    <r>
      <t xml:space="preserve">Задолженность собственников на 31.12.2016г. -            </t>
    </r>
    <r>
      <rPr>
        <b/>
        <sz val="10"/>
        <rFont val="Arial Cyr"/>
        <charset val="204"/>
      </rPr>
      <t xml:space="preserve"> 13 702.91 руб.                 </t>
    </r>
    <r>
      <rPr>
        <sz val="10"/>
        <rFont val="Arial Cyr"/>
        <charset val="204"/>
      </rPr>
      <t xml:space="preserve">Оплачено собственниками на 31.12.2017г. -                  123 690.27 руб.                                Задолженность собственников на 31.12.2017г. -             </t>
    </r>
    <r>
      <rPr>
        <b/>
        <sz val="10"/>
        <rFont val="Arial Cyr"/>
        <charset val="204"/>
      </rPr>
      <t>12 610.28 руб.</t>
    </r>
  </si>
  <si>
    <t>Начислено за содержание и текущий ремонт за 2017 год всего:</t>
  </si>
  <si>
    <t>О Т Ч Ё Т    по затратам за 2017 год  по ул.Байкальской,320/1</t>
  </si>
  <si>
    <r>
      <t xml:space="preserve">тариф  </t>
    </r>
    <r>
      <rPr>
        <b/>
        <sz val="12"/>
        <rFont val="Arial Cyr"/>
        <charset val="204"/>
      </rPr>
      <t>21.86 руб/м2</t>
    </r>
    <r>
      <rPr>
        <sz val="11"/>
        <rFont val="Arial Cyr"/>
        <charset val="204"/>
      </rPr>
      <t xml:space="preserve"> </t>
    </r>
  </si>
  <si>
    <r>
      <t xml:space="preserve">в т.ч. Содержание за 2017 год </t>
    </r>
    <r>
      <rPr>
        <sz val="10"/>
        <rFont val="Arial Cyr"/>
        <charset val="204"/>
      </rPr>
      <t>(тариф 16.16 руб/м2)</t>
    </r>
  </si>
  <si>
    <r>
      <t xml:space="preserve">Управление МКД  за 2017г. </t>
    </r>
    <r>
      <rPr>
        <sz val="10"/>
        <rFont val="Arial Cyr"/>
        <charset val="204"/>
      </rPr>
      <t>(тариф 3.30 руб/м2)</t>
    </r>
  </si>
  <si>
    <t>текущий ремонт за 2017г.</t>
  </si>
  <si>
    <t>812 116.49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</si>
  <si>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31.12.2017г.:                                            содержание общего имущества  -          </t>
    </r>
    <r>
      <rPr>
        <b/>
        <sz val="10"/>
        <rFont val="Arial Cyr"/>
        <charset val="204"/>
      </rPr>
      <t xml:space="preserve"> 107 149.59 руб.                                      </t>
    </r>
    <r>
      <rPr>
        <sz val="10"/>
        <rFont val="Arial Cyr"/>
        <charset val="204"/>
      </rPr>
      <t xml:space="preserve">Управление МКД - </t>
    </r>
    <r>
      <rPr>
        <b/>
        <sz val="10"/>
        <rFont val="Arial Cyr"/>
        <charset val="204"/>
      </rPr>
      <t xml:space="preserve">                                   12 610.28 руб.</t>
    </r>
  </si>
  <si>
    <r>
      <t xml:space="preserve">10.87 руб/м2                      </t>
    </r>
    <r>
      <rPr>
        <b/>
        <sz val="11"/>
        <rFont val="Arial Cyr"/>
        <charset val="204"/>
      </rPr>
      <t>403 829.20 руб/год</t>
    </r>
  </si>
  <si>
    <r>
      <t xml:space="preserve">Задолженность собственников на 31.12.16г.       -  </t>
    </r>
    <r>
      <rPr>
        <b/>
        <sz val="10"/>
        <rFont val="Arial Cyr"/>
        <charset val="204"/>
      </rPr>
      <t xml:space="preserve">         45 214.58 руб.                                </t>
    </r>
    <r>
      <rPr>
        <sz val="10"/>
        <rFont val="Arial Cyr"/>
        <charset val="204"/>
      </rPr>
      <t xml:space="preserve"> Оплачено собственниками в 2017г.-                            370 699.50 руб.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                                                 Задолженность собственников на 31.12.17г. -               </t>
    </r>
    <r>
      <rPr>
        <b/>
        <sz val="10"/>
        <rFont val="Arial Cyr"/>
        <charset val="204"/>
      </rPr>
      <t xml:space="preserve"> 78 344.28 руб.</t>
    </r>
  </si>
  <si>
    <r>
      <t xml:space="preserve">5.29 руб/м2                                    </t>
    </r>
    <r>
      <rPr>
        <b/>
        <sz val="11"/>
        <rFont val="Arial Cyr"/>
        <charset val="204"/>
      </rPr>
      <t>196 527.73 руб./год</t>
    </r>
  </si>
  <si>
    <r>
      <t xml:space="preserve">Задолженность собственников на 31.12.16  -        </t>
    </r>
    <r>
      <rPr>
        <b/>
        <sz val="10"/>
        <rFont val="Arial Cyr"/>
        <charset val="204"/>
      </rPr>
      <t xml:space="preserve">22 189.36 руб.      </t>
    </r>
    <r>
      <rPr>
        <sz val="10"/>
        <rFont val="Arial Cyr"/>
        <charset val="204"/>
      </rPr>
      <t xml:space="preserve">             Оплачено собственниками в 2017г.-                   189 911.79 руб.                                                                                                                        Задолженность собственников на 31.12.17г.  -       </t>
    </r>
    <r>
      <rPr>
        <b/>
        <sz val="10"/>
        <rFont val="Arial Cyr"/>
        <charset val="204"/>
      </rPr>
      <t xml:space="preserve">28 805.30 руб.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</si>
</sst>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2" borderId="0" xfId="1" applyFill="1"/>
    <xf numFmtId="0" fontId="1" fillId="0" borderId="0" xfId="1"/>
    <xf numFmtId="2" fontId="1" fillId="0" borderId="0" xfId="1" applyNumberFormat="1"/>
    <xf numFmtId="0" fontId="5" fillId="2" borderId="0" xfId="1" applyFont="1" applyFill="1"/>
    <xf numFmtId="0" fontId="1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6" fillId="2" borderId="1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6" fillId="2" borderId="11" xfId="1" applyFont="1" applyFill="1" applyBorder="1" applyAlignment="1">
      <alignment horizontal="center" wrapText="1"/>
    </xf>
    <xf numFmtId="0" fontId="1" fillId="3" borderId="0" xfId="1" applyFill="1"/>
    <xf numFmtId="0" fontId="1" fillId="2" borderId="17" xfId="1" applyFont="1" applyFill="1" applyBorder="1" applyAlignment="1">
      <alignment vertical="center" wrapText="1"/>
    </xf>
    <xf numFmtId="0" fontId="1" fillId="2" borderId="17" xfId="1" applyFill="1" applyBorder="1" applyAlignment="1">
      <alignment vertical="top" wrapText="1"/>
    </xf>
    <xf numFmtId="0" fontId="1" fillId="2" borderId="11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top" wrapText="1"/>
    </xf>
    <xf numFmtId="0" fontId="4" fillId="2" borderId="11" xfId="1" applyFont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2" fontId="4" fillId="2" borderId="17" xfId="1" applyNumberFormat="1" applyFont="1" applyFill="1" applyBorder="1" applyAlignment="1">
      <alignment horizontal="center" vertical="center" wrapText="1"/>
    </xf>
    <xf numFmtId="2" fontId="4" fillId="2" borderId="18" xfId="1" applyNumberFormat="1" applyFont="1" applyFill="1" applyBorder="1" applyAlignment="1">
      <alignment horizontal="center" vertical="center" wrapText="1"/>
    </xf>
    <xf numFmtId="2" fontId="4" fillId="2" borderId="19" xfId="1" applyNumberFormat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40" xfId="1" applyFont="1" applyFill="1" applyBorder="1" applyAlignment="1">
      <alignment horizontal="left" vertical="center" wrapText="1"/>
    </xf>
    <xf numFmtId="0" fontId="4" fillId="2" borderId="43" xfId="1" applyFont="1" applyFill="1" applyBorder="1" applyAlignment="1">
      <alignment horizontal="left" vertical="center" wrapText="1"/>
    </xf>
    <xf numFmtId="0" fontId="4" fillId="2" borderId="46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left" vertical="center" wrapText="1"/>
    </xf>
    <xf numFmtId="0" fontId="1" fillId="2" borderId="3" xfId="1" applyNumberFormat="1" applyFont="1" applyFill="1" applyBorder="1" applyAlignment="1">
      <alignment horizontal="left" vertical="center" wrapText="1"/>
    </xf>
    <xf numFmtId="0" fontId="1" fillId="2" borderId="4" xfId="1" applyNumberFormat="1" applyFont="1" applyFill="1" applyBorder="1" applyAlignment="1">
      <alignment horizontal="left" vertical="center" wrapText="1"/>
    </xf>
    <xf numFmtId="0" fontId="1" fillId="2" borderId="12" xfId="1" applyNumberFormat="1" applyFont="1" applyFill="1" applyBorder="1" applyAlignment="1">
      <alignment horizontal="left" vertical="center" wrapText="1"/>
    </xf>
    <xf numFmtId="0" fontId="1" fillId="2" borderId="13" xfId="1" applyNumberFormat="1" applyFont="1" applyFill="1" applyBorder="1" applyAlignment="1">
      <alignment horizontal="left" vertical="center" wrapText="1"/>
    </xf>
    <xf numFmtId="0" fontId="1" fillId="2" borderId="8" xfId="1" applyNumberFormat="1" applyFont="1" applyFill="1" applyBorder="1" applyAlignment="1">
      <alignment horizontal="left" vertical="center" wrapText="1"/>
    </xf>
    <xf numFmtId="0" fontId="1" fillId="2" borderId="9" xfId="1" applyNumberFormat="1" applyFont="1" applyFill="1" applyBorder="1" applyAlignment="1">
      <alignment horizontal="left" vertical="center" wrapText="1"/>
    </xf>
    <xf numFmtId="0" fontId="1" fillId="2" borderId="10" xfId="1" applyNumberFormat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3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27" xfId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33" xfId="1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center" wrapText="1"/>
    </xf>
    <xf numFmtId="0" fontId="1" fillId="2" borderId="26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T7" sqref="T7"/>
    </sheetView>
  </sheetViews>
  <sheetFormatPr defaultRowHeight="12.75" x14ac:dyDescent="0.2"/>
  <cols>
    <col min="1" max="2" width="9.140625" style="2"/>
    <col min="3" max="3" width="14.28515625" style="2" customWidth="1"/>
    <col min="4" max="4" width="26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5703125" style="2" customWidth="1"/>
    <col min="11" max="11" width="23.7109375" style="2" hidden="1" customWidth="1"/>
    <col min="12" max="12" width="9.140625" style="2" hidden="1" customWidth="1"/>
    <col min="13" max="13" width="10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12.75" customHeight="1" x14ac:dyDescent="0.2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</row>
    <row r="2" spans="1:17" ht="15.7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11"/>
      <c r="L2" s="1"/>
    </row>
    <row r="3" spans="1:17" ht="15.75" customHeight="1" x14ac:dyDescent="0.2">
      <c r="A3" s="71" t="s">
        <v>6</v>
      </c>
      <c r="B3" s="71"/>
      <c r="C3" s="71"/>
      <c r="D3" s="71"/>
      <c r="E3" s="71"/>
      <c r="F3" s="71"/>
      <c r="G3" s="71"/>
      <c r="H3" s="71"/>
      <c r="I3" s="71"/>
      <c r="J3" s="71"/>
      <c r="K3" s="11"/>
      <c r="L3" s="1"/>
    </row>
    <row r="4" spans="1:17" ht="16.5" customHeight="1" thickBot="1" x14ac:dyDescent="0.25">
      <c r="A4" s="83" t="s">
        <v>49</v>
      </c>
      <c r="B4" s="83"/>
      <c r="C4" s="83"/>
      <c r="D4" s="83"/>
      <c r="E4" s="83"/>
      <c r="F4" s="83"/>
      <c r="G4" s="83"/>
      <c r="H4" s="83"/>
      <c r="I4" s="83"/>
      <c r="J4" s="83"/>
      <c r="K4" s="5"/>
      <c r="L4" s="1"/>
    </row>
    <row r="5" spans="1:17" ht="19.5" customHeight="1" x14ac:dyDescent="0.2">
      <c r="A5" s="72" t="s">
        <v>47</v>
      </c>
      <c r="B5" s="73"/>
      <c r="C5" s="73"/>
      <c r="D5" s="73"/>
      <c r="E5" s="74"/>
      <c r="F5" s="97" t="s">
        <v>53</v>
      </c>
      <c r="G5" s="75"/>
      <c r="H5" s="75"/>
      <c r="I5" s="75"/>
      <c r="J5" s="76"/>
      <c r="K5" s="14"/>
      <c r="L5" s="1"/>
    </row>
    <row r="6" spans="1:17" ht="27" customHeight="1" x14ac:dyDescent="0.4">
      <c r="A6" s="77" t="s">
        <v>50</v>
      </c>
      <c r="B6" s="78"/>
      <c r="C6" s="78"/>
      <c r="D6" s="78"/>
      <c r="E6" s="79"/>
      <c r="F6" s="80" t="s">
        <v>26</v>
      </c>
      <c r="G6" s="81"/>
      <c r="H6" s="81"/>
      <c r="I6" s="81"/>
      <c r="J6" s="82"/>
      <c r="K6" s="8"/>
      <c r="L6" s="4" t="s">
        <v>2</v>
      </c>
      <c r="N6" s="2" t="e">
        <f>N8+#REF!</f>
        <v>#REF!</v>
      </c>
      <c r="O6" s="2">
        <f>2.18+2.08+10.92+0.24+0.42+1.17</f>
        <v>17.009999999999998</v>
      </c>
      <c r="Q6" s="3" t="e">
        <f>#REF!+#REF!+Q14+#REF!+#REF!+#REF!</f>
        <v>#REF!</v>
      </c>
    </row>
    <row r="7" spans="1:17" ht="27" customHeight="1" x14ac:dyDescent="0.4">
      <c r="A7" s="98" t="s">
        <v>51</v>
      </c>
      <c r="B7" s="99"/>
      <c r="C7" s="99"/>
      <c r="D7" s="99"/>
      <c r="E7" s="100"/>
      <c r="F7" s="101" t="s">
        <v>27</v>
      </c>
      <c r="G7" s="102"/>
      <c r="H7" s="102"/>
      <c r="I7" s="102"/>
      <c r="J7" s="103"/>
      <c r="K7" s="8"/>
      <c r="L7" s="4"/>
      <c r="Q7" s="3"/>
    </row>
    <row r="8" spans="1:17" ht="18" customHeight="1" thickBot="1" x14ac:dyDescent="0.25">
      <c r="A8" s="62" t="s">
        <v>52</v>
      </c>
      <c r="B8" s="63"/>
      <c r="C8" s="63"/>
      <c r="D8" s="63"/>
      <c r="E8" s="64"/>
      <c r="F8" s="65" t="s">
        <v>40</v>
      </c>
      <c r="G8" s="66"/>
      <c r="H8" s="66"/>
      <c r="I8" s="66"/>
      <c r="J8" s="67"/>
      <c r="K8" s="8"/>
      <c r="L8" s="1"/>
      <c r="N8" s="3" t="e">
        <f>#REF!+#REF!+Q14+#REF!+#REF!</f>
        <v>#REF!</v>
      </c>
    </row>
    <row r="9" spans="1:17" ht="48" customHeight="1" thickBot="1" x14ac:dyDescent="0.25">
      <c r="A9" s="44" t="s">
        <v>4</v>
      </c>
      <c r="B9" s="45"/>
      <c r="C9" s="46"/>
      <c r="D9" s="10" t="s">
        <v>7</v>
      </c>
      <c r="E9" s="10" t="s">
        <v>8</v>
      </c>
      <c r="F9" s="68" t="s">
        <v>54</v>
      </c>
      <c r="G9" s="69"/>
      <c r="H9" s="69"/>
      <c r="I9" s="69"/>
      <c r="J9" s="70"/>
      <c r="K9" s="9"/>
      <c r="L9" s="1"/>
      <c r="M9" s="84"/>
      <c r="N9" s="84"/>
      <c r="O9" s="84"/>
      <c r="P9" s="84"/>
      <c r="Q9" s="84"/>
    </row>
    <row r="10" spans="1:17" ht="30.75" customHeight="1" thickBot="1" x14ac:dyDescent="0.25">
      <c r="A10" s="95" t="s">
        <v>9</v>
      </c>
      <c r="B10" s="96"/>
      <c r="C10" s="96"/>
      <c r="D10" s="96"/>
      <c r="E10" s="93"/>
      <c r="F10" s="93"/>
      <c r="G10" s="93"/>
      <c r="H10" s="93"/>
      <c r="I10" s="93"/>
      <c r="J10" s="94"/>
      <c r="K10" s="9"/>
      <c r="L10" s="1"/>
      <c r="M10" s="12"/>
      <c r="N10" s="12"/>
      <c r="O10" s="12"/>
      <c r="P10" s="12"/>
      <c r="Q10" s="12"/>
    </row>
    <row r="11" spans="1:17" ht="172.5" customHeight="1" thickBot="1" x14ac:dyDescent="0.25">
      <c r="A11" s="89" t="s">
        <v>10</v>
      </c>
      <c r="B11" s="90"/>
      <c r="C11" s="91"/>
      <c r="D11" s="15" t="s">
        <v>11</v>
      </c>
      <c r="E11" s="114" t="s">
        <v>55</v>
      </c>
      <c r="F11" s="108" t="s">
        <v>56</v>
      </c>
      <c r="G11" s="109"/>
      <c r="H11" s="109"/>
      <c r="I11" s="109"/>
      <c r="J11" s="110"/>
      <c r="K11" s="7">
        <f>234635.33+23168.6-228090.11</f>
        <v>29713.820000000007</v>
      </c>
      <c r="L11" s="1"/>
    </row>
    <row r="12" spans="1:17" ht="213" customHeight="1" thickBot="1" x14ac:dyDescent="0.25">
      <c r="A12" s="117" t="s">
        <v>12</v>
      </c>
      <c r="B12" s="118"/>
      <c r="C12" s="119"/>
      <c r="D12" s="16" t="s">
        <v>13</v>
      </c>
      <c r="E12" s="115"/>
      <c r="F12" s="111"/>
      <c r="G12" s="49"/>
      <c r="H12" s="49"/>
      <c r="I12" s="49"/>
      <c r="J12" s="88"/>
      <c r="K12" s="7"/>
      <c r="L12" s="1"/>
      <c r="M12" s="3">
        <f>4.17*5313.3*12</f>
        <v>265877.53200000001</v>
      </c>
      <c r="N12" s="3"/>
    </row>
    <row r="13" spans="1:17" ht="204.75" thickBot="1" x14ac:dyDescent="0.25">
      <c r="A13" s="120" t="s">
        <v>14</v>
      </c>
      <c r="B13" s="121"/>
      <c r="C13" s="121"/>
      <c r="D13" s="17" t="s">
        <v>15</v>
      </c>
      <c r="E13" s="116"/>
      <c r="F13" s="111"/>
      <c r="G13" s="49"/>
      <c r="H13" s="49"/>
      <c r="I13" s="49"/>
      <c r="J13" s="88"/>
      <c r="K13" s="6">
        <f>527291.89+65424.49-463563.41</f>
        <v>129152.97000000003</v>
      </c>
      <c r="L13" s="1"/>
      <c r="M13" s="2">
        <f>0.85*5313.3*12</f>
        <v>54195.66</v>
      </c>
    </row>
    <row r="14" spans="1:17" ht="15.75" thickBot="1" x14ac:dyDescent="0.25">
      <c r="A14" s="92" t="s">
        <v>16</v>
      </c>
      <c r="B14" s="93"/>
      <c r="C14" s="93"/>
      <c r="D14" s="93"/>
      <c r="E14" s="93"/>
      <c r="F14" s="93"/>
      <c r="G14" s="93"/>
      <c r="H14" s="93"/>
      <c r="I14" s="93"/>
      <c r="J14" s="94"/>
      <c r="K14" s="6"/>
      <c r="L14" s="1"/>
      <c r="M14" s="2">
        <f>1.23*5313.3*12</f>
        <v>78424.308000000005</v>
      </c>
      <c r="Q14" s="2">
        <f>12.62*3093.4*12</f>
        <v>468464.49599999998</v>
      </c>
    </row>
    <row r="15" spans="1:17" ht="77.25" thickBot="1" x14ac:dyDescent="0.25">
      <c r="A15" s="50" t="s">
        <v>17</v>
      </c>
      <c r="B15" s="51"/>
      <c r="C15" s="104"/>
      <c r="D15" s="18" t="s">
        <v>18</v>
      </c>
      <c r="E15" s="105" t="s">
        <v>57</v>
      </c>
      <c r="F15" s="108" t="s">
        <v>58</v>
      </c>
      <c r="G15" s="109"/>
      <c r="H15" s="109"/>
      <c r="I15" s="109"/>
      <c r="J15" s="110"/>
      <c r="K15" s="6"/>
      <c r="L15" s="1"/>
      <c r="M15" s="3">
        <f>6.19*5313.3*12</f>
        <v>394671.92400000006</v>
      </c>
      <c r="N15" s="3" t="e">
        <f>D11+D12+#REF!+#REF!+#REF!+#REF!</f>
        <v>#VALUE!</v>
      </c>
    </row>
    <row r="16" spans="1:17" ht="166.5" thickBot="1" x14ac:dyDescent="0.25">
      <c r="A16" s="50" t="s">
        <v>19</v>
      </c>
      <c r="B16" s="51"/>
      <c r="C16" s="52"/>
      <c r="D16" s="19" t="s">
        <v>20</v>
      </c>
      <c r="E16" s="106"/>
      <c r="F16" s="111"/>
      <c r="G16" s="49"/>
      <c r="H16" s="49"/>
      <c r="I16" s="49"/>
      <c r="J16" s="88"/>
      <c r="K16" s="6"/>
      <c r="L16" s="1"/>
      <c r="M16" s="3"/>
      <c r="N16" s="3"/>
    </row>
    <row r="17" spans="1:14" ht="192" thickBot="1" x14ac:dyDescent="0.25">
      <c r="A17" s="89" t="s">
        <v>21</v>
      </c>
      <c r="B17" s="90"/>
      <c r="C17" s="91"/>
      <c r="D17" s="20" t="s">
        <v>22</v>
      </c>
      <c r="E17" s="106"/>
      <c r="F17" s="111"/>
      <c r="G17" s="49"/>
      <c r="H17" s="49"/>
      <c r="I17" s="49"/>
      <c r="J17" s="88"/>
      <c r="K17" s="6"/>
      <c r="L17" s="1"/>
      <c r="M17" s="3"/>
      <c r="N17" s="3"/>
    </row>
    <row r="18" spans="1:14" ht="70.5" customHeight="1" thickBot="1" x14ac:dyDescent="0.25">
      <c r="A18" s="85" t="s">
        <v>23</v>
      </c>
      <c r="B18" s="86"/>
      <c r="C18" s="87"/>
      <c r="D18" s="17" t="s">
        <v>24</v>
      </c>
      <c r="E18" s="107"/>
      <c r="F18" s="112"/>
      <c r="G18" s="83"/>
      <c r="H18" s="83"/>
      <c r="I18" s="83"/>
      <c r="J18" s="113"/>
      <c r="K18" s="6"/>
      <c r="L18" s="1"/>
      <c r="M18" s="3"/>
      <c r="N18" s="3"/>
    </row>
    <row r="19" spans="1:14" ht="45" customHeight="1" thickBot="1" x14ac:dyDescent="0.25">
      <c r="A19" s="89" t="s">
        <v>28</v>
      </c>
      <c r="B19" s="90"/>
      <c r="C19" s="90"/>
      <c r="D19" s="90"/>
      <c r="E19" s="21" t="s">
        <v>29</v>
      </c>
      <c r="F19" s="22" t="s">
        <v>46</v>
      </c>
      <c r="G19" s="23"/>
      <c r="H19" s="23"/>
      <c r="I19" s="23"/>
      <c r="J19" s="24"/>
      <c r="K19" s="6"/>
      <c r="L19" s="1"/>
      <c r="M19" s="3"/>
      <c r="N19" s="3"/>
    </row>
    <row r="20" spans="1:14" ht="16.5" customHeight="1" x14ac:dyDescent="0.2">
      <c r="A20" s="48" t="s">
        <v>30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4" ht="16.5" customHeight="1" thickBot="1" x14ac:dyDescent="0.25">
      <c r="A21" s="49" t="s">
        <v>6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4" ht="33.75" customHeight="1" thickBot="1" x14ac:dyDescent="0.25">
      <c r="A22" s="50" t="s">
        <v>1</v>
      </c>
      <c r="B22" s="51"/>
      <c r="C22" s="52"/>
      <c r="D22" s="13" t="s">
        <v>5</v>
      </c>
      <c r="E22" s="10" t="s">
        <v>3</v>
      </c>
      <c r="F22" s="44" t="s">
        <v>0</v>
      </c>
      <c r="G22" s="45"/>
      <c r="H22" s="45"/>
      <c r="I22" s="45"/>
      <c r="J22" s="46"/>
    </row>
    <row r="23" spans="1:14" ht="22.5" customHeight="1" thickBot="1" x14ac:dyDescent="0.25">
      <c r="A23" s="25"/>
      <c r="B23" s="26"/>
      <c r="C23" s="27"/>
      <c r="D23" s="31">
        <v>2.4</v>
      </c>
      <c r="E23" s="34" t="s">
        <v>40</v>
      </c>
      <c r="F23" s="37" t="s">
        <v>44</v>
      </c>
      <c r="G23" s="38"/>
      <c r="H23" s="38"/>
      <c r="I23" s="38"/>
      <c r="J23" s="39"/>
    </row>
    <row r="24" spans="1:14" ht="13.5" customHeight="1" thickBot="1" x14ac:dyDescent="0.25">
      <c r="A24" s="25"/>
      <c r="B24" s="26"/>
      <c r="C24" s="27"/>
      <c r="D24" s="32"/>
      <c r="E24" s="35"/>
      <c r="F24" s="37" t="s">
        <v>45</v>
      </c>
      <c r="G24" s="38"/>
      <c r="H24" s="38"/>
      <c r="I24" s="38"/>
      <c r="J24" s="39"/>
    </row>
    <row r="25" spans="1:14" ht="21.75" customHeight="1" thickBot="1" x14ac:dyDescent="0.25">
      <c r="A25" s="25"/>
      <c r="B25" s="26"/>
      <c r="C25" s="27"/>
      <c r="D25" s="32"/>
      <c r="E25" s="35"/>
      <c r="F25" s="37" t="s">
        <v>31</v>
      </c>
      <c r="G25" s="38"/>
      <c r="H25" s="38"/>
      <c r="I25" s="38"/>
      <c r="J25" s="39"/>
    </row>
    <row r="26" spans="1:14" ht="18.75" customHeight="1" x14ac:dyDescent="0.2">
      <c r="A26" s="25"/>
      <c r="B26" s="26"/>
      <c r="C26" s="27"/>
      <c r="D26" s="32"/>
      <c r="E26" s="53"/>
      <c r="F26" s="54" t="s">
        <v>41</v>
      </c>
      <c r="G26" s="55"/>
      <c r="H26" s="55"/>
      <c r="I26" s="55"/>
      <c r="J26" s="56"/>
    </row>
    <row r="27" spans="1:14" ht="17.25" customHeight="1" x14ac:dyDescent="0.2">
      <c r="A27" s="25"/>
      <c r="B27" s="26"/>
      <c r="C27" s="27"/>
      <c r="D27" s="32"/>
      <c r="E27" s="53"/>
      <c r="F27" s="57" t="s">
        <v>25</v>
      </c>
      <c r="G27" s="47"/>
      <c r="H27" s="47"/>
      <c r="I27" s="47"/>
      <c r="J27" s="58"/>
    </row>
    <row r="28" spans="1:14" ht="18.75" customHeight="1" x14ac:dyDescent="0.2">
      <c r="A28" s="25"/>
      <c r="B28" s="26"/>
      <c r="C28" s="27"/>
      <c r="D28" s="32"/>
      <c r="E28" s="53"/>
      <c r="F28" s="57" t="s">
        <v>35</v>
      </c>
      <c r="G28" s="47"/>
      <c r="H28" s="47"/>
      <c r="I28" s="47"/>
      <c r="J28" s="58"/>
    </row>
    <row r="29" spans="1:14" ht="18" customHeight="1" x14ac:dyDescent="0.2">
      <c r="A29" s="25"/>
      <c r="B29" s="26"/>
      <c r="C29" s="27"/>
      <c r="D29" s="32"/>
      <c r="E29" s="53"/>
      <c r="F29" s="57" t="s">
        <v>36</v>
      </c>
      <c r="G29" s="47"/>
      <c r="H29" s="47"/>
      <c r="I29" s="47"/>
      <c r="J29" s="58"/>
    </row>
    <row r="30" spans="1:14" ht="18" customHeight="1" x14ac:dyDescent="0.2">
      <c r="A30" s="25"/>
      <c r="B30" s="26"/>
      <c r="C30" s="27"/>
      <c r="D30" s="32"/>
      <c r="E30" s="53"/>
      <c r="F30" s="57" t="s">
        <v>33</v>
      </c>
      <c r="G30" s="47"/>
      <c r="H30" s="47"/>
      <c r="I30" s="47"/>
      <c r="J30" s="58"/>
    </row>
    <row r="31" spans="1:14" ht="15" customHeight="1" x14ac:dyDescent="0.2">
      <c r="A31" s="25"/>
      <c r="B31" s="26"/>
      <c r="C31" s="27"/>
      <c r="D31" s="32"/>
      <c r="E31" s="53"/>
      <c r="F31" s="57" t="s">
        <v>34</v>
      </c>
      <c r="G31" s="47"/>
      <c r="H31" s="47"/>
      <c r="I31" s="47"/>
      <c r="J31" s="58"/>
    </row>
    <row r="32" spans="1:14" ht="16.5" customHeight="1" x14ac:dyDescent="0.2">
      <c r="A32" s="25"/>
      <c r="B32" s="26"/>
      <c r="C32" s="27"/>
      <c r="D32" s="32"/>
      <c r="E32" s="53"/>
      <c r="F32" s="57" t="s">
        <v>37</v>
      </c>
      <c r="G32" s="47"/>
      <c r="H32" s="47"/>
      <c r="I32" s="47"/>
      <c r="J32" s="58"/>
    </row>
    <row r="33" spans="1:10" ht="22.5" customHeight="1" x14ac:dyDescent="0.2">
      <c r="A33" s="25"/>
      <c r="B33" s="26"/>
      <c r="C33" s="27"/>
      <c r="D33" s="32"/>
      <c r="E33" s="53"/>
      <c r="F33" s="57" t="s">
        <v>32</v>
      </c>
      <c r="G33" s="47"/>
      <c r="H33" s="47"/>
      <c r="I33" s="47"/>
      <c r="J33" s="58"/>
    </row>
    <row r="34" spans="1:10" ht="17.25" customHeight="1" thickBot="1" x14ac:dyDescent="0.25">
      <c r="A34" s="25"/>
      <c r="B34" s="26"/>
      <c r="C34" s="27"/>
      <c r="D34" s="32"/>
      <c r="E34" s="53"/>
      <c r="F34" s="59" t="s">
        <v>38</v>
      </c>
      <c r="G34" s="60"/>
      <c r="H34" s="60"/>
      <c r="I34" s="60"/>
      <c r="J34" s="61"/>
    </row>
    <row r="35" spans="1:10" ht="20.25" customHeight="1" thickBot="1" x14ac:dyDescent="0.25">
      <c r="A35" s="25"/>
      <c r="B35" s="26"/>
      <c r="C35" s="27"/>
      <c r="D35" s="32"/>
      <c r="E35" s="53"/>
      <c r="F35" s="37" t="s">
        <v>39</v>
      </c>
      <c r="G35" s="38"/>
      <c r="H35" s="38"/>
      <c r="I35" s="38"/>
      <c r="J35" s="39"/>
    </row>
    <row r="36" spans="1:10" ht="31.5" customHeight="1" thickBot="1" x14ac:dyDescent="0.25">
      <c r="A36" s="25"/>
      <c r="B36" s="26"/>
      <c r="C36" s="27"/>
      <c r="D36" s="32"/>
      <c r="E36" s="35"/>
      <c r="F36" s="40" t="s">
        <v>42</v>
      </c>
      <c r="G36" s="41"/>
      <c r="H36" s="41"/>
      <c r="I36" s="41"/>
      <c r="J36" s="42"/>
    </row>
    <row r="37" spans="1:10" ht="25.5" customHeight="1" thickBot="1" x14ac:dyDescent="0.25">
      <c r="A37" s="28"/>
      <c r="B37" s="29"/>
      <c r="C37" s="30"/>
      <c r="D37" s="33"/>
      <c r="E37" s="36"/>
      <c r="F37" s="37" t="s">
        <v>43</v>
      </c>
      <c r="G37" s="38"/>
      <c r="H37" s="38"/>
      <c r="I37" s="38"/>
      <c r="J37" s="39"/>
    </row>
  </sheetData>
  <mergeCells count="50">
    <mergeCell ref="F31:J31"/>
    <mergeCell ref="F26:J26"/>
    <mergeCell ref="F25:J25"/>
    <mergeCell ref="F27:J27"/>
    <mergeCell ref="F28:J28"/>
    <mergeCell ref="F29:J29"/>
    <mergeCell ref="F30:J30"/>
    <mergeCell ref="A19:D19"/>
    <mergeCell ref="F19:J19"/>
    <mergeCell ref="F22:J22"/>
    <mergeCell ref="F23:J23"/>
    <mergeCell ref="F24:J24"/>
    <mergeCell ref="A21:J21"/>
    <mergeCell ref="A22:C37"/>
    <mergeCell ref="D23:D37"/>
    <mergeCell ref="E23:E37"/>
    <mergeCell ref="F35:J35"/>
    <mergeCell ref="F36:J36"/>
    <mergeCell ref="F37:J37"/>
    <mergeCell ref="F33:J33"/>
    <mergeCell ref="F34:J34"/>
    <mergeCell ref="A20:J20"/>
    <mergeCell ref="F32:J32"/>
    <mergeCell ref="A11:C11"/>
    <mergeCell ref="E11:E13"/>
    <mergeCell ref="F11:J13"/>
    <mergeCell ref="A12:C12"/>
    <mergeCell ref="A13:C13"/>
    <mergeCell ref="A14:J14"/>
    <mergeCell ref="A15:C15"/>
    <mergeCell ref="E15:E18"/>
    <mergeCell ref="F15:J18"/>
    <mergeCell ref="A16:C16"/>
    <mergeCell ref="A17:C17"/>
    <mergeCell ref="A18:C18"/>
    <mergeCell ref="M9:Q9"/>
    <mergeCell ref="A10:J10"/>
    <mergeCell ref="A1:J2"/>
    <mergeCell ref="A3:J3"/>
    <mergeCell ref="A4:J4"/>
    <mergeCell ref="A5:E5"/>
    <mergeCell ref="F5:J5"/>
    <mergeCell ref="A6:E6"/>
    <mergeCell ref="F6:J6"/>
    <mergeCell ref="A8:E8"/>
    <mergeCell ref="F8:J8"/>
    <mergeCell ref="A9:C9"/>
    <mergeCell ref="F9:J9"/>
    <mergeCell ref="A7:E7"/>
    <mergeCell ref="F7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2018-03-13T06:29:06Z</dcterms:modified>
</cp:coreProperties>
</file>