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Ж,11-1" sheetId="4" r:id="rId1"/>
    <sheet name="Лист1" sheetId="1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M40" i="4" l="1"/>
  <c r="N34" i="4"/>
  <c r="L24" i="4"/>
  <c r="L17" i="4"/>
  <c r="L16" i="4"/>
  <c r="L15" i="4"/>
  <c r="M11" i="4"/>
  <c r="N10" i="4"/>
  <c r="M10" i="4"/>
</calcChain>
</file>

<file path=xl/sharedStrings.xml><?xml version="1.0" encoding="utf-8"?>
<sst xmlns="http://schemas.openxmlformats.org/spreadsheetml/2006/main" count="58" uniqueCount="57">
  <si>
    <t>О Т Ч Ё Т    по затратам за 2013 год по пр-кту М.Жукова, 11/1</t>
  </si>
  <si>
    <t>Sж.п. - 3 816,3 кв.м., S оф.п. - 378,80 кв.м., S общ. - 4 195,1 кв.м.,    тариф  - 17,75 руб. с кв. м  в мес.</t>
  </si>
  <si>
    <t>Начислено за содержание и текущий ремонт за 2013год всего:</t>
  </si>
  <si>
    <t>893 556 руб. 30 коп.</t>
  </si>
  <si>
    <t xml:space="preserve">          </t>
  </si>
  <si>
    <t>в т.ч. Содержание за 2013 год</t>
  </si>
  <si>
    <t>834 657 руб. 10 коп.</t>
  </si>
  <si>
    <t>текущий ремонт(тариф- 1,17 руб./м2) - начислено за 2013г.</t>
  </si>
  <si>
    <t>58 899  руб. 20 коп.</t>
  </si>
  <si>
    <t>Cодержание:</t>
  </si>
  <si>
    <t>тариф</t>
  </si>
  <si>
    <t>начислено по тарифам за 2013 год(руб)</t>
  </si>
  <si>
    <t>109 743 руб. 82 коп.</t>
  </si>
  <si>
    <t>Задолженность собственников  на 31.12.12      - 12 961 руб. 13 коп.                Оплачено собственниками за 2013г.-               -  95 256 руб. 27 коп.                                                                                            Задолженность собственников на 31.12.13       - 27 448 руб. 68 коп.</t>
  </si>
  <si>
    <t>104 709 руб. 70 коп.</t>
  </si>
  <si>
    <t>Задолженность собственников  на 31.12.12      - 22 270 руб. 75 коп.                Оплачено собственниками за 2013г.-                - 113 862 руб. 54 коп.                                                                                                                                       Задолженность собственников на 31.12.13       - 13 117 руб. 91 коп.</t>
  </si>
  <si>
    <t>Содержание общего имущества и управление МКД:</t>
  </si>
  <si>
    <t>549 725 руб. 90 коп.</t>
  </si>
  <si>
    <t>Задолженность собственников  на 31.12.12      - 68 325 руб. 93 коп.                Оплачено собственниками за 2013г.                 - 549 190 руб. 14 коп.                                                                                                                                      Задолженность собственников на 31.12.13       - 68 861 руб. 69 коп.</t>
  </si>
  <si>
    <t>уборка территории (з/п+налоги+инвентарь для уборки)</t>
  </si>
  <si>
    <t>61 416 руб. 26 коп.</t>
  </si>
  <si>
    <t>уборка МОП (з/п уборщицы +налоги+моющие средства)</t>
  </si>
  <si>
    <t>100 682 руб. 40 коп.</t>
  </si>
  <si>
    <t>12 081 руб. 89 коп.</t>
  </si>
  <si>
    <t>Задолженность собственников  на 31.12.12      - 2 402 руб. 63 коп.               Оплачено собственниками за 2013г.-                - 13 034 руб. 28 коп.                                                                                                                                 Задолженность собственников на 31.12.13       - 1 450 руб. 24 коп.</t>
  </si>
  <si>
    <t>21 143 руб. 30 коп.</t>
  </si>
  <si>
    <t xml:space="preserve">Задолженность собственников  на 31.12.12      - 4 345 руб. 22 коп.                 Оплачено собственниками за 2013г.-               -  22 844 руб. 27 коп.                                                                                                                                     Задолженность собственников на 31.12.13       -  2 644 руб. 25 коп.      </t>
  </si>
  <si>
    <t xml:space="preserve">Мусоропровод </t>
  </si>
  <si>
    <t>37 252 руб. 49 коп.</t>
  </si>
  <si>
    <t xml:space="preserve">Задолженность собственников  на 31.12.12      - 2 083 руб.85 коп.                 Оплачено собственниками за 2013г.-               -  35 524 руб. 35 коп.                                                                                                                                     Задолженность собственников на 31.12.13       -  3 811 руб. 99 коп.      </t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</si>
  <si>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</si>
  <si>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</si>
  <si>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</si>
  <si>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</si>
  <si>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58 899 руб. 20 коп.</t>
  </si>
  <si>
    <t>Резерв собственников на 31.12.12г. -  (+) 46 569 руб. 71 коп.</t>
  </si>
  <si>
    <t>Провайдеры  2012-2013гг.      - (+) 24 988 руб.32 коп.</t>
  </si>
  <si>
    <t>За 2013г по статье текущий ремонт, затраты:</t>
  </si>
  <si>
    <t xml:space="preserve">Материалы *           -   16 642 руб.10 коп.                        </t>
  </si>
  <si>
    <t>Окраска ограждения (смета) - 8 626 руб. 25 коп.</t>
  </si>
  <si>
    <t>Устройство тех.помещения для уборщицы(смета) -13 566 руб. 72 коп.</t>
  </si>
  <si>
    <t>Вывоз снега               - 12 375 руб. 55 коп.</t>
  </si>
  <si>
    <t>Итого потрачено  за 2013г. -   51 210 руб. 62 коп.</t>
  </si>
  <si>
    <t>Резерв собственников на 31.12.13г. при 100% оплате -(+) 79 246 руб. 61 коп.</t>
  </si>
  <si>
    <t>Задолжность собственников на 31.12.2013г. -   7 379 руб. 92 коп.</t>
  </si>
  <si>
    <t>Теплоэнергия</t>
  </si>
  <si>
    <t>Перерасчёт по т/энергии  за 2013г. составил  - (-) 237 083 руб. 51 коп.</t>
  </si>
  <si>
    <t>Задолженность собственников по статье  т/энергия   на 31.12.13 г. составляет   -128 056 руб. 58 коп.</t>
  </si>
  <si>
    <t xml:space="preserve"> * Материалы - отчет предоставлен  Совету Дома</t>
  </si>
  <si>
    <t>содержание эл/инженерных сетей (з/п электрика+ сантехника+ налоги+инвентарь)</t>
  </si>
  <si>
    <t>Управление МКД (з/п АУП+налоги АУП+налог УСН, содержание офиса (аренда, телефлн, охрана, компьютеризация, банк.обслуживание)</t>
  </si>
  <si>
    <t>293 482 руб. 20 коп.</t>
  </si>
  <si>
    <t>94 138 руб. 04 коп.</t>
  </si>
  <si>
    <t>Общедомовые приборы                           (биллинг, ИП Линейцев).</t>
  </si>
  <si>
    <t>Аварийная служба (з/п сотрудников ав.службы)</t>
  </si>
  <si>
    <t xml:space="preserve">Лифт, "Иркутск-Сибсервис" </t>
  </si>
  <si>
    <t>ТБО +к/габарит (ООО "Петр и К")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</si>
</sst>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indexed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1" fillId="2" borderId="0" xfId="1" applyFill="1"/>
    <xf numFmtId="0" fontId="4" fillId="0" borderId="0" xfId="1" applyFont="1"/>
    <xf numFmtId="0" fontId="5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164" fontId="1" fillId="0" borderId="0" xfId="1" applyNumberFormat="1"/>
    <xf numFmtId="2" fontId="1" fillId="0" borderId="0" xfId="1" applyNumberFormat="1"/>
    <xf numFmtId="4" fontId="1" fillId="0" borderId="0" xfId="1" applyNumberFormat="1"/>
    <xf numFmtId="0" fontId="3" fillId="3" borderId="2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center" wrapText="1"/>
    </xf>
    <xf numFmtId="0" fontId="1" fillId="3" borderId="0" xfId="1" applyFill="1"/>
    <xf numFmtId="0" fontId="1" fillId="3" borderId="22" xfId="1" applyFill="1" applyBorder="1" applyAlignment="1">
      <alignment horizontal="center" vertical="center" wrapText="1"/>
    </xf>
    <xf numFmtId="0" fontId="1" fillId="3" borderId="0" xfId="1" applyFill="1" applyAlignment="1">
      <alignment vertical="center" wrapText="1"/>
    </xf>
    <xf numFmtId="0" fontId="1" fillId="3" borderId="0" xfId="1" applyFill="1" applyAlignment="1">
      <alignment wrapText="1"/>
    </xf>
    <xf numFmtId="0" fontId="1" fillId="3" borderId="2" xfId="1" applyFill="1" applyBorder="1" applyAlignment="1">
      <alignment horizontal="center" vertical="center" wrapText="1"/>
    </xf>
    <xf numFmtId="2" fontId="1" fillId="3" borderId="2" xfId="1" applyNumberForma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3" borderId="4" xfId="1" applyFill="1" applyBorder="1" applyAlignment="1">
      <alignment horizontal="left" vertical="center" wrapText="1"/>
    </xf>
    <xf numFmtId="0" fontId="1" fillId="3" borderId="5" xfId="1" applyFill="1" applyBorder="1" applyAlignment="1">
      <alignment horizontal="left" vertical="center" wrapText="1"/>
    </xf>
    <xf numFmtId="0" fontId="1" fillId="3" borderId="6" xfId="1" applyFill="1" applyBorder="1" applyAlignment="1">
      <alignment horizontal="left" vertical="center" wrapText="1"/>
    </xf>
    <xf numFmtId="0" fontId="1" fillId="3" borderId="2" xfId="1" applyNumberFormat="1" applyFill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6" fillId="3" borderId="0" xfId="1" applyFont="1" applyFill="1" applyBorder="1" applyAlignment="1">
      <alignment horizontal="center" wrapText="1"/>
    </xf>
    <xf numFmtId="0" fontId="1" fillId="0" borderId="0" xfId="1" applyAlignment="1">
      <alignment horizontal="left" vertical="center" wrapText="1"/>
    </xf>
    <xf numFmtId="0" fontId="5" fillId="3" borderId="7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3" borderId="8" xfId="1" applyFont="1" applyFill="1" applyBorder="1" applyAlignment="1">
      <alignment horizontal="center" wrapText="1"/>
    </xf>
    <xf numFmtId="0" fontId="1" fillId="3" borderId="2" xfId="1" applyFill="1" applyBorder="1" applyAlignment="1">
      <alignment horizontal="left" vertical="center" wrapText="1"/>
    </xf>
    <xf numFmtId="0" fontId="1" fillId="3" borderId="2" xfId="1" applyFill="1" applyBorder="1" applyAlignment="1">
      <alignment wrapText="1"/>
    </xf>
    <xf numFmtId="0" fontId="1" fillId="3" borderId="3" xfId="1" applyFill="1" applyBorder="1" applyAlignment="1">
      <alignment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10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1" fillId="3" borderId="12" xfId="1" applyFill="1" applyBorder="1" applyAlignment="1">
      <alignment horizontal="center" vertical="center" wrapText="1"/>
    </xf>
    <xf numFmtId="0" fontId="1" fillId="3" borderId="0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 wrapText="1"/>
    </xf>
    <xf numFmtId="0" fontId="1" fillId="3" borderId="15" xfId="1" applyFill="1" applyBorder="1" applyAlignment="1">
      <alignment horizontal="center" vertical="center" wrapText="1"/>
    </xf>
    <xf numFmtId="0" fontId="1" fillId="3" borderId="16" xfId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top" wrapText="1"/>
    </xf>
    <xf numFmtId="0" fontId="1" fillId="3" borderId="5" xfId="1" applyFill="1" applyBorder="1" applyAlignment="1">
      <alignment horizontal="center" vertical="top" wrapText="1"/>
    </xf>
    <xf numFmtId="0" fontId="1" fillId="3" borderId="6" xfId="1" applyFill="1" applyBorder="1" applyAlignment="1">
      <alignment horizontal="center" vertical="top" wrapText="1"/>
    </xf>
    <xf numFmtId="0" fontId="1" fillId="3" borderId="22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wrapText="1"/>
    </xf>
    <xf numFmtId="0" fontId="1" fillId="3" borderId="0" xfId="1" applyFill="1" applyAlignment="1">
      <alignment horizontal="center" wrapText="1"/>
    </xf>
    <xf numFmtId="0" fontId="1" fillId="3" borderId="0" xfId="1" applyFont="1" applyFill="1" applyAlignment="1">
      <alignment horizontal="center" wrapText="1"/>
    </xf>
    <xf numFmtId="0" fontId="1" fillId="3" borderId="23" xfId="1" applyFont="1" applyFill="1" applyBorder="1" applyAlignment="1">
      <alignment vertical="center" wrapText="1"/>
    </xf>
    <xf numFmtId="0" fontId="1" fillId="3" borderId="24" xfId="1" applyFont="1" applyFill="1" applyBorder="1" applyAlignment="1">
      <alignment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3" borderId="1" xfId="1" applyFill="1" applyBorder="1" applyAlignment="1">
      <alignment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5" xfId="1" applyFont="1" applyFill="1" applyBorder="1" applyAlignment="1">
      <alignment horizontal="center" vertical="top" wrapText="1"/>
    </xf>
    <xf numFmtId="0" fontId="1" fillId="3" borderId="6" xfId="1" applyFont="1" applyFill="1" applyBorder="1" applyAlignment="1">
      <alignment horizontal="center" vertical="top" wrapText="1"/>
    </xf>
    <xf numFmtId="0" fontId="1" fillId="3" borderId="26" xfId="1" applyFont="1" applyFill="1" applyBorder="1" applyAlignment="1">
      <alignment vertical="center" wrapText="1"/>
    </xf>
    <xf numFmtId="0" fontId="1" fillId="3" borderId="2" xfId="1" applyFont="1" applyFill="1" applyBorder="1" applyAlignment="1">
      <alignment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1" fillId="3" borderId="28" xfId="1" applyFill="1" applyBorder="1" applyAlignment="1">
      <alignment vertical="center" wrapText="1"/>
    </xf>
    <xf numFmtId="0" fontId="1" fillId="3" borderId="29" xfId="1" applyFont="1" applyFill="1" applyBorder="1" applyAlignment="1">
      <alignment vertical="center" wrapText="1"/>
    </xf>
    <xf numFmtId="0" fontId="1" fillId="3" borderId="30" xfId="1" applyFont="1" applyFill="1" applyBorder="1" applyAlignment="1">
      <alignment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1" fillId="3" borderId="9" xfId="1" applyFill="1" applyBorder="1" applyAlignment="1">
      <alignment vertical="center" wrapText="1"/>
    </xf>
    <xf numFmtId="0" fontId="1" fillId="3" borderId="10" xfId="1" applyFill="1" applyBorder="1" applyAlignment="1">
      <alignment vertical="center" wrapText="1"/>
    </xf>
    <xf numFmtId="0" fontId="1" fillId="3" borderId="11" xfId="1" applyFill="1" applyBorder="1" applyAlignment="1">
      <alignment vertical="center" wrapText="1"/>
    </xf>
    <xf numFmtId="0" fontId="1" fillId="3" borderId="12" xfId="1" applyFill="1" applyBorder="1" applyAlignment="1">
      <alignment vertical="center" wrapText="1"/>
    </xf>
    <xf numFmtId="0" fontId="1" fillId="3" borderId="0" xfId="1" applyFill="1" applyBorder="1" applyAlignment="1">
      <alignment vertical="center" wrapText="1"/>
    </xf>
    <xf numFmtId="0" fontId="1" fillId="3" borderId="13" xfId="1" applyFill="1" applyBorder="1" applyAlignment="1">
      <alignment vertical="center" wrapText="1"/>
    </xf>
    <xf numFmtId="0" fontId="1" fillId="3" borderId="14" xfId="1" applyFill="1" applyBorder="1" applyAlignment="1">
      <alignment vertical="center" wrapText="1"/>
    </xf>
    <xf numFmtId="0" fontId="1" fillId="3" borderId="15" xfId="1" applyFill="1" applyBorder="1" applyAlignment="1">
      <alignment vertical="center" wrapText="1"/>
    </xf>
    <xf numFmtId="0" fontId="1" fillId="3" borderId="16" xfId="1" applyFill="1" applyBorder="1" applyAlignment="1">
      <alignment vertical="center" wrapText="1"/>
    </xf>
    <xf numFmtId="0" fontId="1" fillId="3" borderId="9" xfId="1" applyFill="1" applyBorder="1" applyAlignment="1">
      <alignment horizontal="left" vertical="center" wrapText="1"/>
    </xf>
    <xf numFmtId="0" fontId="1" fillId="3" borderId="10" xfId="1" applyFill="1" applyBorder="1" applyAlignment="1">
      <alignment horizontal="left" vertical="center" wrapText="1"/>
    </xf>
    <xf numFmtId="0" fontId="1" fillId="3" borderId="11" xfId="1" applyFill="1" applyBorder="1" applyAlignment="1">
      <alignment horizontal="left" vertical="center" wrapText="1"/>
    </xf>
    <xf numFmtId="0" fontId="1" fillId="3" borderId="12" xfId="1" applyFill="1" applyBorder="1" applyAlignment="1">
      <alignment horizontal="left" vertical="center" wrapText="1"/>
    </xf>
    <xf numFmtId="0" fontId="1" fillId="3" borderId="0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1" fillId="3" borderId="14" xfId="1" applyFill="1" applyBorder="1" applyAlignment="1">
      <alignment horizontal="left" vertical="center" wrapText="1"/>
    </xf>
    <xf numFmtId="0" fontId="1" fillId="3" borderId="15" xfId="1" applyFill="1" applyBorder="1" applyAlignment="1">
      <alignment horizontal="left" vertical="center" wrapText="1"/>
    </xf>
    <xf numFmtId="0" fontId="1" fillId="3" borderId="16" xfId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19" workbookViewId="0">
      <selection activeCell="F15" sqref="F15:J19"/>
    </sheetView>
  </sheetViews>
  <sheetFormatPr defaultRowHeight="12.75" x14ac:dyDescent="0.2"/>
  <cols>
    <col min="1" max="2" width="9.140625" style="1"/>
    <col min="3" max="3" width="14.28515625" style="1" customWidth="1"/>
    <col min="4" max="4" width="17.140625" style="1" customWidth="1"/>
    <col min="5" max="5" width="21.28515625" style="1" customWidth="1"/>
    <col min="6" max="6" width="11.7109375" style="1" customWidth="1"/>
    <col min="7" max="7" width="12.28515625" style="1" customWidth="1"/>
    <col min="8" max="8" width="9.5703125" style="1" bestFit="1" customWidth="1"/>
    <col min="9" max="9" width="9.140625" style="1"/>
    <col min="10" max="10" width="23.7109375" style="1" customWidth="1"/>
    <col min="11" max="11" width="0.140625" style="1" customWidth="1"/>
    <col min="12" max="12" width="9.5703125" style="1" hidden="1" customWidth="1"/>
    <col min="13" max="13" width="11.5703125" style="1" hidden="1" customWidth="1"/>
    <col min="14" max="14" width="10.140625" style="1" hidden="1" customWidth="1"/>
    <col min="15" max="16" width="9.140625" style="1" hidden="1" customWidth="1"/>
    <col min="17" max="16384" width="9.140625" style="1"/>
  </cols>
  <sheetData>
    <row r="1" spans="1:16" ht="15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6" ht="1.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6" ht="15.75" customHeight="1" x14ac:dyDescent="0.2">
      <c r="A3" s="60" t="s">
        <v>1</v>
      </c>
      <c r="B3" s="61"/>
      <c r="C3" s="61"/>
      <c r="D3" s="61"/>
      <c r="E3" s="61"/>
      <c r="F3" s="61"/>
      <c r="G3" s="61"/>
      <c r="H3" s="61"/>
      <c r="I3" s="61"/>
      <c r="J3" s="61"/>
    </row>
    <row r="4" spans="1:16" ht="3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6" ht="15" customHeight="1" x14ac:dyDescent="0.4">
      <c r="A5" s="62" t="s">
        <v>2</v>
      </c>
      <c r="B5" s="63"/>
      <c r="C5" s="63"/>
      <c r="D5" s="63"/>
      <c r="E5" s="63"/>
      <c r="F5" s="64" t="s">
        <v>3</v>
      </c>
      <c r="G5" s="64"/>
      <c r="H5" s="64"/>
      <c r="I5" s="64"/>
      <c r="J5" s="65"/>
      <c r="K5" s="3" t="s">
        <v>4</v>
      </c>
    </row>
    <row r="6" spans="1:16" ht="14.25" customHeight="1" x14ac:dyDescent="0.2">
      <c r="A6" s="71" t="s">
        <v>5</v>
      </c>
      <c r="B6" s="72"/>
      <c r="C6" s="72"/>
      <c r="D6" s="72"/>
      <c r="E6" s="72"/>
      <c r="F6" s="42" t="s">
        <v>6</v>
      </c>
      <c r="G6" s="42"/>
      <c r="H6" s="42"/>
      <c r="I6" s="42"/>
      <c r="J6" s="73"/>
    </row>
    <row r="7" spans="1:16" ht="15.75" customHeight="1" thickBot="1" x14ac:dyDescent="0.25">
      <c r="A7" s="74" t="s">
        <v>7</v>
      </c>
      <c r="B7" s="75"/>
      <c r="C7" s="75"/>
      <c r="D7" s="75"/>
      <c r="E7" s="76"/>
      <c r="F7" s="77" t="s">
        <v>8</v>
      </c>
      <c r="G7" s="77"/>
      <c r="H7" s="77"/>
      <c r="I7" s="77"/>
      <c r="J7" s="78"/>
    </row>
    <row r="8" spans="1:16" ht="24.75" customHeight="1" x14ac:dyDescent="0.2">
      <c r="A8" s="47" t="s">
        <v>9</v>
      </c>
      <c r="B8" s="47"/>
      <c r="C8" s="47"/>
      <c r="D8" s="4" t="s">
        <v>10</v>
      </c>
      <c r="E8" s="5" t="s">
        <v>11</v>
      </c>
      <c r="F8" s="67"/>
      <c r="G8" s="67"/>
      <c r="H8" s="67"/>
      <c r="I8" s="67"/>
      <c r="J8" s="67"/>
      <c r="L8" s="66"/>
      <c r="M8" s="66"/>
      <c r="N8" s="66"/>
      <c r="O8" s="66"/>
      <c r="P8" s="66"/>
    </row>
    <row r="9" spans="1:16" ht="12" customHeight="1" x14ac:dyDescent="0.2">
      <c r="A9" s="58" t="s">
        <v>55</v>
      </c>
      <c r="B9" s="36"/>
      <c r="C9" s="37"/>
      <c r="D9" s="15">
        <v>2.1800000000000002</v>
      </c>
      <c r="E9" s="42" t="s">
        <v>12</v>
      </c>
      <c r="F9" s="79" t="s">
        <v>13</v>
      </c>
      <c r="G9" s="80"/>
      <c r="H9" s="80"/>
      <c r="I9" s="80"/>
      <c r="J9" s="81"/>
    </row>
    <row r="10" spans="1:16" ht="17.25" customHeight="1" x14ac:dyDescent="0.2">
      <c r="A10" s="38"/>
      <c r="B10" s="39"/>
      <c r="C10" s="40"/>
      <c r="D10" s="15"/>
      <c r="E10" s="42"/>
      <c r="F10" s="82"/>
      <c r="G10" s="83"/>
      <c r="H10" s="83"/>
      <c r="I10" s="83"/>
      <c r="J10" s="84"/>
      <c r="M10" s="6">
        <f>109743.82+104709.7+549725.9+12081.89+21143.3+37252.49+58899.2</f>
        <v>893556.3</v>
      </c>
      <c r="N10" s="1">
        <f>2.25*3143.5*12</f>
        <v>84874.5</v>
      </c>
    </row>
    <row r="11" spans="1:16" ht="12" customHeight="1" x14ac:dyDescent="0.2">
      <c r="A11" s="44"/>
      <c r="B11" s="45"/>
      <c r="C11" s="46"/>
      <c r="D11" s="15"/>
      <c r="E11" s="42"/>
      <c r="F11" s="85"/>
      <c r="G11" s="86"/>
      <c r="H11" s="86"/>
      <c r="I11" s="86"/>
      <c r="J11" s="87"/>
      <c r="M11" s="7">
        <f>893556.3-58899.2</f>
        <v>834657.10000000009</v>
      </c>
    </row>
    <row r="12" spans="1:16" x14ac:dyDescent="0.2">
      <c r="A12" s="58" t="s">
        <v>56</v>
      </c>
      <c r="B12" s="36"/>
      <c r="C12" s="37"/>
      <c r="D12" s="15">
        <v>2.08</v>
      </c>
      <c r="E12" s="42" t="s">
        <v>14</v>
      </c>
      <c r="F12" s="33" t="s">
        <v>15</v>
      </c>
      <c r="G12" s="33"/>
      <c r="H12" s="33"/>
      <c r="I12" s="33"/>
      <c r="J12" s="33"/>
      <c r="M12" s="7"/>
    </row>
    <row r="13" spans="1:16" x14ac:dyDescent="0.2">
      <c r="A13" s="38"/>
      <c r="B13" s="39"/>
      <c r="C13" s="40"/>
      <c r="D13" s="15"/>
      <c r="E13" s="42"/>
      <c r="F13" s="33"/>
      <c r="G13" s="33"/>
      <c r="H13" s="33"/>
      <c r="I13" s="33"/>
      <c r="J13" s="33"/>
    </row>
    <row r="14" spans="1:16" x14ac:dyDescent="0.2">
      <c r="A14" s="44"/>
      <c r="B14" s="45"/>
      <c r="C14" s="46"/>
      <c r="D14" s="15"/>
      <c r="E14" s="42"/>
      <c r="F14" s="33"/>
      <c r="G14" s="33"/>
      <c r="H14" s="33"/>
      <c r="I14" s="33"/>
      <c r="J14" s="33"/>
      <c r="M14" s="8"/>
    </row>
    <row r="15" spans="1:16" ht="28.5" customHeight="1" x14ac:dyDescent="0.2">
      <c r="A15" s="54" t="s">
        <v>16</v>
      </c>
      <c r="B15" s="55"/>
      <c r="C15" s="56"/>
      <c r="D15" s="41">
        <v>10.92</v>
      </c>
      <c r="E15" s="9" t="s">
        <v>17</v>
      </c>
      <c r="F15" s="88" t="s">
        <v>18</v>
      </c>
      <c r="G15" s="89"/>
      <c r="H15" s="89"/>
      <c r="I15" s="89"/>
      <c r="J15" s="90"/>
      <c r="L15" s="1">
        <f>7.7*4195.1*12</f>
        <v>387627.24000000005</v>
      </c>
      <c r="M15" s="8"/>
    </row>
    <row r="16" spans="1:16" ht="28.5" customHeight="1" x14ac:dyDescent="0.2">
      <c r="A16" s="54" t="s">
        <v>19</v>
      </c>
      <c r="B16" s="55"/>
      <c r="C16" s="56"/>
      <c r="D16" s="57"/>
      <c r="E16" s="9" t="s">
        <v>20</v>
      </c>
      <c r="F16" s="91"/>
      <c r="G16" s="92"/>
      <c r="H16" s="92"/>
      <c r="I16" s="92"/>
      <c r="J16" s="93"/>
      <c r="L16" s="1">
        <f>1.22*4195.1*12</f>
        <v>61416.263999999996</v>
      </c>
    </row>
    <row r="17" spans="1:12" ht="30" customHeight="1" x14ac:dyDescent="0.2">
      <c r="A17" s="54" t="s">
        <v>21</v>
      </c>
      <c r="B17" s="55"/>
      <c r="C17" s="56"/>
      <c r="D17" s="57"/>
      <c r="E17" s="9" t="s">
        <v>22</v>
      </c>
      <c r="F17" s="91"/>
      <c r="G17" s="92"/>
      <c r="H17" s="92"/>
      <c r="I17" s="92"/>
      <c r="J17" s="93"/>
      <c r="L17" s="7">
        <f>2*4195.1*12</f>
        <v>100682.40000000001</v>
      </c>
    </row>
    <row r="18" spans="1:12" ht="41.25" customHeight="1" x14ac:dyDescent="0.2">
      <c r="A18" s="68" t="s">
        <v>49</v>
      </c>
      <c r="B18" s="69"/>
      <c r="C18" s="70"/>
      <c r="D18" s="12"/>
      <c r="E18" s="9" t="s">
        <v>51</v>
      </c>
      <c r="F18" s="91"/>
      <c r="G18" s="92"/>
      <c r="H18" s="92"/>
      <c r="I18" s="92"/>
      <c r="J18" s="93"/>
      <c r="L18" s="7"/>
    </row>
    <row r="19" spans="1:12" ht="68.25" customHeight="1" x14ac:dyDescent="0.2">
      <c r="A19" s="68" t="s">
        <v>50</v>
      </c>
      <c r="B19" s="69"/>
      <c r="C19" s="70"/>
      <c r="D19" s="12"/>
      <c r="E19" s="9" t="s">
        <v>52</v>
      </c>
      <c r="F19" s="94"/>
      <c r="G19" s="95"/>
      <c r="H19" s="95"/>
      <c r="I19" s="95"/>
      <c r="J19" s="96"/>
      <c r="L19" s="7"/>
    </row>
    <row r="20" spans="1:12" x14ac:dyDescent="0.2">
      <c r="A20" s="35" t="s">
        <v>53</v>
      </c>
      <c r="B20" s="36"/>
      <c r="C20" s="37"/>
      <c r="D20" s="15">
        <v>0.24</v>
      </c>
      <c r="E20" s="42" t="s">
        <v>23</v>
      </c>
      <c r="F20" s="33" t="s">
        <v>24</v>
      </c>
      <c r="G20" s="33"/>
      <c r="H20" s="33"/>
      <c r="I20" s="33"/>
      <c r="J20" s="33"/>
    </row>
    <row r="21" spans="1:12" x14ac:dyDescent="0.2">
      <c r="A21" s="38"/>
      <c r="B21" s="39"/>
      <c r="C21" s="40"/>
      <c r="D21" s="15"/>
      <c r="E21" s="42"/>
      <c r="F21" s="33"/>
      <c r="G21" s="33"/>
      <c r="H21" s="33"/>
      <c r="I21" s="33"/>
      <c r="J21" s="33"/>
    </row>
    <row r="22" spans="1:12" x14ac:dyDescent="0.2">
      <c r="A22" s="44"/>
      <c r="B22" s="45"/>
      <c r="C22" s="46"/>
      <c r="D22" s="15"/>
      <c r="E22" s="42"/>
      <c r="F22" s="33"/>
      <c r="G22" s="33"/>
      <c r="H22" s="33"/>
      <c r="I22" s="33"/>
      <c r="J22" s="33"/>
    </row>
    <row r="23" spans="1:12" x14ac:dyDescent="0.2">
      <c r="A23" s="35" t="s">
        <v>54</v>
      </c>
      <c r="B23" s="36"/>
      <c r="C23" s="37"/>
      <c r="D23" s="15">
        <v>0.42</v>
      </c>
      <c r="E23" s="42" t="s">
        <v>25</v>
      </c>
      <c r="F23" s="33" t="s">
        <v>26</v>
      </c>
      <c r="G23" s="33"/>
      <c r="H23" s="33"/>
      <c r="I23" s="33"/>
      <c r="J23" s="33"/>
    </row>
    <row r="24" spans="1:12" x14ac:dyDescent="0.2">
      <c r="A24" s="38"/>
      <c r="B24" s="39"/>
      <c r="C24" s="40"/>
      <c r="D24" s="15"/>
      <c r="E24" s="42"/>
      <c r="F24" s="33"/>
      <c r="G24" s="33"/>
      <c r="H24" s="33"/>
      <c r="I24" s="33"/>
      <c r="J24" s="33"/>
      <c r="L24" s="1">
        <f>549725.9/4195.1</f>
        <v>131.03999904650664</v>
      </c>
    </row>
    <row r="25" spans="1:12" x14ac:dyDescent="0.2">
      <c r="A25" s="38"/>
      <c r="B25" s="39"/>
      <c r="C25" s="40"/>
      <c r="D25" s="41"/>
      <c r="E25" s="43"/>
      <c r="F25" s="34"/>
      <c r="G25" s="34"/>
      <c r="H25" s="34"/>
      <c r="I25" s="34"/>
      <c r="J25" s="34"/>
    </row>
    <row r="26" spans="1:12" x14ac:dyDescent="0.2">
      <c r="A26" s="58" t="s">
        <v>27</v>
      </c>
      <c r="B26" s="36"/>
      <c r="C26" s="37"/>
      <c r="D26" s="15">
        <v>0.74</v>
      </c>
      <c r="E26" s="42" t="s">
        <v>28</v>
      </c>
      <c r="F26" s="33" t="s">
        <v>29</v>
      </c>
      <c r="G26" s="33"/>
      <c r="H26" s="33"/>
      <c r="I26" s="33"/>
      <c r="J26" s="33"/>
    </row>
    <row r="27" spans="1:12" x14ac:dyDescent="0.2">
      <c r="A27" s="38"/>
      <c r="B27" s="39"/>
      <c r="C27" s="40"/>
      <c r="D27" s="15"/>
      <c r="E27" s="42"/>
      <c r="F27" s="33"/>
      <c r="G27" s="33"/>
      <c r="H27" s="33"/>
      <c r="I27" s="33"/>
      <c r="J27" s="33"/>
    </row>
    <row r="28" spans="1:12" ht="14.25" customHeight="1" thickBot="1" x14ac:dyDescent="0.25">
      <c r="A28" s="38"/>
      <c r="B28" s="39"/>
      <c r="C28" s="40"/>
      <c r="D28" s="41"/>
      <c r="E28" s="43"/>
      <c r="F28" s="34"/>
      <c r="G28" s="34"/>
      <c r="H28" s="34"/>
      <c r="I28" s="34"/>
      <c r="J28" s="34"/>
    </row>
    <row r="29" spans="1:12" ht="7.5" customHeight="1" x14ac:dyDescent="0.2">
      <c r="A29" s="48" t="s">
        <v>30</v>
      </c>
      <c r="B29" s="49"/>
      <c r="C29" s="49"/>
      <c r="D29" s="49"/>
      <c r="E29" s="49"/>
      <c r="F29" s="49"/>
      <c r="G29" s="49"/>
      <c r="H29" s="49"/>
      <c r="I29" s="49"/>
      <c r="J29" s="50"/>
    </row>
    <row r="30" spans="1:12" ht="6.75" customHeight="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3"/>
    </row>
    <row r="31" spans="1:12" ht="12" customHeight="1" x14ac:dyDescent="0.2">
      <c r="A31" s="29"/>
      <c r="B31" s="30"/>
      <c r="C31" s="30"/>
      <c r="D31" s="10" t="s">
        <v>10</v>
      </c>
      <c r="E31" s="10" t="s">
        <v>31</v>
      </c>
      <c r="F31" s="30" t="s">
        <v>32</v>
      </c>
      <c r="G31" s="30"/>
      <c r="H31" s="30"/>
      <c r="I31" s="30"/>
      <c r="J31" s="31"/>
    </row>
    <row r="32" spans="1:12" ht="15" customHeight="1" x14ac:dyDescent="0.2">
      <c r="A32" s="15" t="s">
        <v>33</v>
      </c>
      <c r="B32" s="15"/>
      <c r="C32" s="15"/>
      <c r="D32" s="16">
        <v>1.17</v>
      </c>
      <c r="E32" s="17" t="s">
        <v>34</v>
      </c>
      <c r="F32" s="18" t="s">
        <v>35</v>
      </c>
      <c r="G32" s="18"/>
      <c r="H32" s="18"/>
      <c r="I32" s="18"/>
      <c r="J32" s="18"/>
    </row>
    <row r="33" spans="1:14" ht="13.5" customHeight="1" x14ac:dyDescent="0.2">
      <c r="A33" s="15"/>
      <c r="B33" s="15"/>
      <c r="C33" s="15"/>
      <c r="D33" s="16"/>
      <c r="E33" s="17"/>
      <c r="F33" s="19" t="s">
        <v>36</v>
      </c>
      <c r="G33" s="20"/>
      <c r="H33" s="20"/>
      <c r="I33" s="20"/>
      <c r="J33" s="21"/>
    </row>
    <row r="34" spans="1:14" ht="13.5" customHeight="1" x14ac:dyDescent="0.2">
      <c r="A34" s="15"/>
      <c r="B34" s="15"/>
      <c r="C34" s="15"/>
      <c r="D34" s="16"/>
      <c r="E34" s="17"/>
      <c r="F34" s="22" t="s">
        <v>37</v>
      </c>
      <c r="G34" s="23"/>
      <c r="H34" s="23"/>
      <c r="I34" s="23"/>
      <c r="J34" s="24"/>
      <c r="N34" s="7">
        <f>16642.1+8626.25+13566.72+12375.55</f>
        <v>51210.619999999995</v>
      </c>
    </row>
    <row r="35" spans="1:14" ht="12.75" customHeight="1" x14ac:dyDescent="0.2">
      <c r="A35" s="15"/>
      <c r="B35" s="15"/>
      <c r="C35" s="15"/>
      <c r="D35" s="16"/>
      <c r="E35" s="17"/>
      <c r="F35" s="25" t="s">
        <v>38</v>
      </c>
      <c r="G35" s="25"/>
      <c r="H35" s="25"/>
      <c r="I35" s="25"/>
      <c r="J35" s="25"/>
    </row>
    <row r="36" spans="1:14" ht="12.75" customHeight="1" x14ac:dyDescent="0.2">
      <c r="A36" s="15"/>
      <c r="B36" s="15"/>
      <c r="C36" s="15"/>
      <c r="D36" s="16"/>
      <c r="E36" s="17"/>
      <c r="F36" s="26" t="s">
        <v>39</v>
      </c>
      <c r="G36" s="26"/>
      <c r="H36" s="26"/>
      <c r="I36" s="26"/>
      <c r="J36" s="26"/>
    </row>
    <row r="37" spans="1:14" ht="12.75" customHeight="1" x14ac:dyDescent="0.2">
      <c r="A37" s="15"/>
      <c r="B37" s="15"/>
      <c r="C37" s="15"/>
      <c r="D37" s="16"/>
      <c r="E37" s="17"/>
      <c r="F37" s="25" t="s">
        <v>40</v>
      </c>
      <c r="G37" s="25"/>
      <c r="H37" s="25"/>
      <c r="I37" s="25"/>
      <c r="J37" s="25"/>
    </row>
    <row r="38" spans="1:14" ht="13.5" customHeight="1" x14ac:dyDescent="0.2">
      <c r="A38" s="15"/>
      <c r="B38" s="15"/>
      <c r="C38" s="15"/>
      <c r="D38" s="16"/>
      <c r="E38" s="17"/>
      <c r="F38" s="32" t="s">
        <v>41</v>
      </c>
      <c r="G38" s="32"/>
      <c r="H38" s="32"/>
      <c r="I38" s="32"/>
      <c r="J38" s="32"/>
    </row>
    <row r="39" spans="1:14" ht="15" customHeight="1" x14ac:dyDescent="0.2">
      <c r="A39" s="15"/>
      <c r="B39" s="15"/>
      <c r="C39" s="15"/>
      <c r="D39" s="16"/>
      <c r="E39" s="17"/>
      <c r="F39" s="18" t="s">
        <v>42</v>
      </c>
      <c r="G39" s="18"/>
      <c r="H39" s="18"/>
      <c r="I39" s="18"/>
      <c r="J39" s="18"/>
    </row>
    <row r="40" spans="1:14" ht="24.75" customHeight="1" x14ac:dyDescent="0.2">
      <c r="A40" s="15"/>
      <c r="B40" s="15"/>
      <c r="C40" s="15"/>
      <c r="D40" s="16"/>
      <c r="E40" s="17"/>
      <c r="F40" s="18" t="s">
        <v>43</v>
      </c>
      <c r="G40" s="18"/>
      <c r="H40" s="18"/>
      <c r="I40" s="18"/>
      <c r="J40" s="18"/>
      <c r="M40" s="1">
        <f>(58899.2+46569.71+24988.32)-51210.62</f>
        <v>79246.610000000015</v>
      </c>
    </row>
    <row r="41" spans="1:14" ht="15.75" customHeight="1" x14ac:dyDescent="0.2">
      <c r="A41" s="15"/>
      <c r="B41" s="15"/>
      <c r="C41" s="15"/>
      <c r="D41" s="16"/>
      <c r="E41" s="17"/>
      <c r="F41" s="18" t="s">
        <v>44</v>
      </c>
      <c r="G41" s="18"/>
      <c r="H41" s="18"/>
      <c r="I41" s="18"/>
      <c r="J41" s="18"/>
    </row>
    <row r="42" spans="1:14" s="11" customFormat="1" ht="15" x14ac:dyDescent="0.2">
      <c r="D42" s="27" t="s">
        <v>45</v>
      </c>
      <c r="E42" s="27"/>
    </row>
    <row r="43" spans="1:14" ht="12.75" customHeight="1" x14ac:dyDescent="0.2">
      <c r="A43" s="28" t="s">
        <v>46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4" ht="13.5" customHeight="1" x14ac:dyDescent="0.2">
      <c r="A44" s="14" t="s">
        <v>47</v>
      </c>
      <c r="B44" s="14"/>
      <c r="C44" s="14"/>
      <c r="D44" s="14"/>
      <c r="E44" s="14"/>
      <c r="F44" s="14"/>
      <c r="G44" s="14"/>
      <c r="H44" s="14"/>
      <c r="I44" s="14"/>
      <c r="J44" s="11"/>
    </row>
    <row r="45" spans="1:14" ht="16.5" customHeight="1" x14ac:dyDescent="0.2">
      <c r="A45" s="13" t="s">
        <v>48</v>
      </c>
      <c r="B45" s="13"/>
      <c r="C45" s="13"/>
      <c r="D45" s="13"/>
      <c r="E45" s="13"/>
      <c r="F45" s="13"/>
      <c r="G45" s="13"/>
      <c r="H45" s="13"/>
      <c r="I45" s="13"/>
      <c r="J45" s="11"/>
    </row>
  </sheetData>
  <mergeCells count="58">
    <mergeCell ref="A1:J2"/>
    <mergeCell ref="A3:J3"/>
    <mergeCell ref="A5:E5"/>
    <mergeCell ref="F5:J5"/>
    <mergeCell ref="L8:P8"/>
    <mergeCell ref="F8:J8"/>
    <mergeCell ref="A6:E6"/>
    <mergeCell ref="F6:J6"/>
    <mergeCell ref="A7:E7"/>
    <mergeCell ref="F7:J7"/>
    <mergeCell ref="A29:J30"/>
    <mergeCell ref="A15:C15"/>
    <mergeCell ref="D15:D17"/>
    <mergeCell ref="A16:C16"/>
    <mergeCell ref="A17:C17"/>
    <mergeCell ref="A26:C28"/>
    <mergeCell ref="D26:D28"/>
    <mergeCell ref="E26:E28"/>
    <mergeCell ref="A18:C18"/>
    <mergeCell ref="A19:C19"/>
    <mergeCell ref="F15:J19"/>
    <mergeCell ref="A20:C22"/>
    <mergeCell ref="D20:D22"/>
    <mergeCell ref="E20:E22"/>
    <mergeCell ref="F20:J22"/>
    <mergeCell ref="A8:C8"/>
    <mergeCell ref="A12:C14"/>
    <mergeCell ref="D12:D14"/>
    <mergeCell ref="E12:E14"/>
    <mergeCell ref="F12:J14"/>
    <mergeCell ref="A9:C11"/>
    <mergeCell ref="D9:D11"/>
    <mergeCell ref="E9:E11"/>
    <mergeCell ref="F9:J11"/>
    <mergeCell ref="F26:J28"/>
    <mergeCell ref="A23:C25"/>
    <mergeCell ref="D23:D25"/>
    <mergeCell ref="E23:E25"/>
    <mergeCell ref="F23:J25"/>
    <mergeCell ref="A31:C31"/>
    <mergeCell ref="F31:J31"/>
    <mergeCell ref="F38:J38"/>
    <mergeCell ref="F39:J39"/>
    <mergeCell ref="F40:J40"/>
    <mergeCell ref="A45:I45"/>
    <mergeCell ref="A44:I44"/>
    <mergeCell ref="A32:C41"/>
    <mergeCell ref="D32:D41"/>
    <mergeCell ref="E32:E41"/>
    <mergeCell ref="F32:J32"/>
    <mergeCell ref="F33:J33"/>
    <mergeCell ref="F34:J34"/>
    <mergeCell ref="F35:J35"/>
    <mergeCell ref="F36:J36"/>
    <mergeCell ref="F37:J37"/>
    <mergeCell ref="D42:E42"/>
    <mergeCell ref="A43:K43"/>
    <mergeCell ref="F41:J41"/>
  </mergeCells>
  <phoneticPr fontId="7" type="noConversion"/>
  <pageMargins left="0.16" right="0.16" top="0.3" bottom="0.22" header="0.22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Ж,11-1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2015-03-26T03:13:13Z</dcterms:modified>
</cp:coreProperties>
</file>