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Ж,11-2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M37" i="4" l="1"/>
  <c r="M36" i="4"/>
  <c r="N31" i="4"/>
  <c r="L17" i="4"/>
  <c r="L16" i="4"/>
  <c r="L15" i="4"/>
  <c r="M11" i="4"/>
  <c r="N10" i="4"/>
  <c r="M10" i="4"/>
  <c r="N5" i="4"/>
  <c r="M5" i="4"/>
  <c r="M6" i="4"/>
</calcChain>
</file>

<file path=xl/sharedStrings.xml><?xml version="1.0" encoding="utf-8"?>
<sst xmlns="http://schemas.openxmlformats.org/spreadsheetml/2006/main" count="55" uniqueCount="54">
  <si>
    <t>О Т Ч Ё Т    по затратам за 2013 год по пр-кту М.Жукова, 11/2</t>
  </si>
  <si>
    <t>Sж.п. - 3 818,90 кв.м., S оф.п. - 356,80 кв.м., S общ. - 4 175,70 кв.м.,    тариф  - 17,01 руб. с кв. м  в мес.</t>
  </si>
  <si>
    <t>Начислено за содержание и текущий ремонт за 2013год всего:</t>
  </si>
  <si>
    <t>852 343 руб. 89 коп.</t>
  </si>
  <si>
    <t xml:space="preserve">          </t>
  </si>
  <si>
    <t>в т.ч. Содержание за 2013 год</t>
  </si>
  <si>
    <t>793 717 руб. 06 коп.</t>
  </si>
  <si>
    <t>текущий ремонт(тариф- 1,17 руб./м2) - начислено за 2013г.</t>
  </si>
  <si>
    <t>58 626  руб. 83 коп.</t>
  </si>
  <si>
    <t>Cодержание:</t>
  </si>
  <si>
    <t>тариф</t>
  </si>
  <si>
    <t>начислено по тарифам за 2013 год(руб)</t>
  </si>
  <si>
    <t>109 236 руб. 31 коп.</t>
  </si>
  <si>
    <t>Задолженность собственников  на 31.12.12      - 12 028 руб. 02 коп.                Оплачено собственниками за 2013г.-               -  88 372 руб. 65 коп.                                                                                            Задолженность собственников на 31.12.13       - 32 891 руб. 68 коп.</t>
  </si>
  <si>
    <t>104 225 руб. 47 коп.</t>
  </si>
  <si>
    <t>Задолженность собственников  на 31.12.12      - 11 782 руб. 37 коп.                Оплачено собственниками за 2013г.-                - 98 892 руб. 27 коп.                                                                                                                                       Задолженность собственников на 31.12.13       - 17 115 руб. 57 коп.</t>
  </si>
  <si>
    <t>Содержание общего имущества и управление МКД:</t>
  </si>
  <si>
    <t>547 183 руб. 73 коп.</t>
  </si>
  <si>
    <t>Задолженность собственников  на 31.12.12      - 64 022 руб. 63 коп.                Оплачено собственниками за 2013г.                 - 519 800 руб. 67 коп.                                                                                                                                      Задолженность собственников на 31.12.13       - 91 405 руб. 69 коп.</t>
  </si>
  <si>
    <t>уборка территории (з/п+налоги+инвентарь для уборки)</t>
  </si>
  <si>
    <t>68 147 руб. 42 коп.</t>
  </si>
  <si>
    <t>уборка МОП (з/п уборщицы +налоги+моющие средства)</t>
  </si>
  <si>
    <t>110 739 руб. 56 коп.</t>
  </si>
  <si>
    <t>12 026 руб. 02 коп.</t>
  </si>
  <si>
    <t>Задолженность собственников  на 31.12.12      - 1 599 руб. 24 коп.               Оплачено собственниками за 2013г.-                - 13 282 руб. 69 коп.                                                                                                                                 Задолженность собственников на 31.12.13       - 342 руб. 57 коп.</t>
  </si>
  <si>
    <t>21 045 руб. 53 коп.</t>
  </si>
  <si>
    <t xml:space="preserve">Задолженность собственников  на 31.12.12      - 1 679 руб. 81 коп.                 Оплачено собственниками за 2013г.-               -  20 454 руб. 78 коп.                                                                                                                                     Задолженность собственников на 31.12.13       -  2 270 руб. 56 коп.      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</si>
  <si>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</si>
  <si>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</si>
  <si>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</si>
  <si>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</si>
  <si>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58 626 руб. 83 коп.</t>
  </si>
  <si>
    <t>Резерв собственников на 31.12.12г. -  (+) 45 366 руб. 97 коп.</t>
  </si>
  <si>
    <t>Провайдеры  2012-2013гг.      - (+) 24 988 руб.32 коп.</t>
  </si>
  <si>
    <t>За 2013г по статье текущий ремонт, затраты:</t>
  </si>
  <si>
    <t>Контейнер  ("ЛандшафтЦентр")  - 12 000 руб. 00 коп.</t>
  </si>
  <si>
    <t xml:space="preserve">Материалы *           -   12 731 руб.82 коп.                        </t>
  </si>
  <si>
    <t>Окраска ограждения (смета) - 8 448 руб. 65 коп.</t>
  </si>
  <si>
    <t>Вывоз снега               - 12 318 руб. 32 коп.</t>
  </si>
  <si>
    <t>Итого потрачено  за 2013г. -   45 498 руб. 79 коп.</t>
  </si>
  <si>
    <t>Резерв собственников на 31.12.13г. при 100% оплате -(+) 83 483 руб. 33 коп.</t>
  </si>
  <si>
    <t>Задолжность собственников на 31.12.2013г. -   9 224 руб. 04 коп.</t>
  </si>
  <si>
    <t>Теплоэнергия</t>
  </si>
  <si>
    <t>Перерасчёт по т/энергии  за 2013г. составил  - (-) 210 399 руб. 39 коп.</t>
  </si>
  <si>
    <t>Задолженность собственников по статье  т/энергия   на 31.12.13 г. составляет   -149 072 руб. 50 коп.</t>
  </si>
  <si>
    <t xml:space="preserve"> * Материалы - отчет предоставлен  Совету Дома</t>
  </si>
  <si>
    <t>Аварийная служба (з/п сотрудников ав.службы)</t>
  </si>
  <si>
    <t>Общедомовые приборы                           (биллинг, ИП Линейцев).</t>
  </si>
  <si>
    <t>содержание эл/инженерных сетей (з/п электрика+ сантехника+ налоги+инвентарь)</t>
  </si>
  <si>
    <t>Управление МКД (з/п АУП+налоги АУП+налог УСН, содержание офиса (аренда, телефлн, охрана, компьютеризация, банк.обслуживание)</t>
  </si>
  <si>
    <t>292 131 руб. 97 коп.</t>
  </si>
  <si>
    <t>76 164 руб. 78 коп.</t>
  </si>
  <si>
    <t xml:space="preserve">Лифт, "Иркутск-Сибсервис" </t>
  </si>
  <si>
    <t>ТБО +к/габарит (ООО "Петр и 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</si>
</sst>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indexed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2" borderId="2" xfId="1" applyNumberFormat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center" wrapText="1"/>
    </xf>
    <xf numFmtId="0" fontId="1" fillId="2" borderId="0" xfId="1" applyFill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vertical="center" wrapText="1"/>
    </xf>
    <xf numFmtId="2" fontId="1" fillId="2" borderId="2" xfId="1" applyNumberForma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wrapText="1"/>
    </xf>
    <xf numFmtId="0" fontId="1" fillId="2" borderId="3" xfId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top" wrapText="1"/>
    </xf>
    <xf numFmtId="0" fontId="1" fillId="2" borderId="13" xfId="1" applyFill="1" applyBorder="1" applyAlignment="1">
      <alignment horizontal="center" vertical="top" wrapText="1"/>
    </xf>
    <xf numFmtId="0" fontId="1" fillId="2" borderId="14" xfId="1" applyFill="1" applyBorder="1" applyAlignment="1">
      <alignment horizontal="center" vertical="top" wrapText="1"/>
    </xf>
    <xf numFmtId="0" fontId="1" fillId="2" borderId="22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1" fillId="2" borderId="23" xfId="1" applyFont="1" applyFill="1" applyBorder="1" applyAlignment="1">
      <alignment vertical="center" wrapText="1"/>
    </xf>
    <xf numFmtId="0" fontId="1" fillId="2" borderId="24" xfId="1" applyFont="1" applyFill="1" applyBorder="1" applyAlignment="1">
      <alignment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wrapText="1"/>
    </xf>
    <xf numFmtId="0" fontId="1" fillId="2" borderId="12" xfId="1" applyFont="1" applyFill="1" applyBorder="1" applyAlignment="1">
      <alignment horizontal="center" vertical="top" wrapText="1"/>
    </xf>
    <xf numFmtId="0" fontId="1" fillId="2" borderId="13" xfId="1" applyFont="1" applyFill="1" applyBorder="1" applyAlignment="1">
      <alignment horizontal="center" vertical="top" wrapText="1"/>
    </xf>
    <xf numFmtId="0" fontId="1" fillId="2" borderId="14" xfId="1" applyFont="1" applyFill="1" applyBorder="1" applyAlignment="1">
      <alignment horizontal="center" vertical="top" wrapText="1"/>
    </xf>
    <xf numFmtId="0" fontId="1" fillId="2" borderId="26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1" fillId="2" borderId="28" xfId="1" applyFill="1" applyBorder="1" applyAlignment="1">
      <alignment vertical="center" wrapText="1"/>
    </xf>
    <xf numFmtId="0" fontId="1" fillId="2" borderId="29" xfId="1" applyFont="1" applyFill="1" applyBorder="1" applyAlignment="1">
      <alignment vertical="center" wrapText="1"/>
    </xf>
    <xf numFmtId="0" fontId="1" fillId="2" borderId="30" xfId="1" applyFont="1" applyFill="1" applyBorder="1" applyAlignment="1">
      <alignment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9" xfId="1" applyFill="1" applyBorder="1" applyAlignment="1">
      <alignment vertical="center" wrapText="1"/>
    </xf>
    <xf numFmtId="0" fontId="1" fillId="2" borderId="20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0" fontId="1" fillId="2" borderId="21" xfId="1" applyFill="1" applyBorder="1" applyAlignment="1">
      <alignment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9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3" workbookViewId="0">
      <selection activeCell="A12" sqref="A12:C14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9" width="9.140625" style="2"/>
    <col min="10" max="10" width="23.7109375" style="2" customWidth="1"/>
    <col min="11" max="11" width="9.140625" style="2" hidden="1" customWidth="1"/>
    <col min="12" max="12" width="9.5703125" style="2" hidden="1" customWidth="1"/>
    <col min="13" max="13" width="11.5703125" style="2" hidden="1" customWidth="1"/>
    <col min="14" max="14" width="10.140625" style="2" hidden="1" customWidth="1"/>
    <col min="15" max="15" width="9.140625" style="2" hidden="1" customWidth="1"/>
    <col min="16" max="16384" width="9.140625" style="2"/>
  </cols>
  <sheetData>
    <row r="1" spans="1:16" ht="15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1"/>
    </row>
    <row r="2" spans="1:16" ht="1.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1"/>
    </row>
    <row r="3" spans="1:16" ht="15.75" customHeight="1" x14ac:dyDescent="0.2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1"/>
    </row>
    <row r="4" spans="1:16" ht="3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15" customHeight="1" x14ac:dyDescent="0.4">
      <c r="A5" s="64" t="s">
        <v>2</v>
      </c>
      <c r="B5" s="65"/>
      <c r="C5" s="65"/>
      <c r="D5" s="65"/>
      <c r="E5" s="65"/>
      <c r="F5" s="66" t="s">
        <v>3</v>
      </c>
      <c r="G5" s="66"/>
      <c r="H5" s="66"/>
      <c r="I5" s="66"/>
      <c r="J5" s="67"/>
      <c r="K5" s="3" t="s">
        <v>4</v>
      </c>
      <c r="M5" s="2">
        <f>109236.31+104225.47+547183.73+12026.02+21045.53+58626.83</f>
        <v>852343.89</v>
      </c>
      <c r="N5" s="2">
        <f>2.18+2.08+10.92+0.24+0.42+1.17</f>
        <v>17.009999999999998</v>
      </c>
    </row>
    <row r="6" spans="1:16" ht="14.25" customHeight="1" x14ac:dyDescent="0.2">
      <c r="A6" s="73" t="s">
        <v>5</v>
      </c>
      <c r="B6" s="74"/>
      <c r="C6" s="74"/>
      <c r="D6" s="74"/>
      <c r="E6" s="74"/>
      <c r="F6" s="50" t="s">
        <v>6</v>
      </c>
      <c r="G6" s="50"/>
      <c r="H6" s="50"/>
      <c r="I6" s="50"/>
      <c r="J6" s="75"/>
      <c r="K6" s="1"/>
      <c r="M6" s="2">
        <f>M5-58626.83</f>
        <v>793717.06</v>
      </c>
    </row>
    <row r="7" spans="1:16" ht="15.75" customHeight="1" thickBot="1" x14ac:dyDescent="0.25">
      <c r="A7" s="76" t="s">
        <v>7</v>
      </c>
      <c r="B7" s="77"/>
      <c r="C7" s="77"/>
      <c r="D7" s="77"/>
      <c r="E7" s="78"/>
      <c r="F7" s="79" t="s">
        <v>8</v>
      </c>
      <c r="G7" s="79"/>
      <c r="H7" s="79"/>
      <c r="I7" s="79"/>
      <c r="J7" s="80"/>
      <c r="K7" s="1"/>
    </row>
    <row r="8" spans="1:16" ht="24.75" customHeight="1" x14ac:dyDescent="0.2">
      <c r="A8" s="55" t="s">
        <v>9</v>
      </c>
      <c r="B8" s="55"/>
      <c r="C8" s="55"/>
      <c r="D8" s="4" t="s">
        <v>10</v>
      </c>
      <c r="E8" s="5" t="s">
        <v>11</v>
      </c>
      <c r="F8" s="69"/>
      <c r="G8" s="69"/>
      <c r="H8" s="69"/>
      <c r="I8" s="69"/>
      <c r="J8" s="69"/>
      <c r="K8" s="1"/>
      <c r="L8" s="68"/>
      <c r="M8" s="68"/>
      <c r="N8" s="68"/>
      <c r="O8" s="68"/>
      <c r="P8" s="68"/>
    </row>
    <row r="9" spans="1:16" ht="12" customHeight="1" x14ac:dyDescent="0.2">
      <c r="A9" s="60" t="s">
        <v>52</v>
      </c>
      <c r="B9" s="42"/>
      <c r="C9" s="43"/>
      <c r="D9" s="29">
        <v>2.1800000000000002</v>
      </c>
      <c r="E9" s="50" t="s">
        <v>12</v>
      </c>
      <c r="F9" s="81" t="s">
        <v>13</v>
      </c>
      <c r="G9" s="82"/>
      <c r="H9" s="82"/>
      <c r="I9" s="82"/>
      <c r="J9" s="83"/>
      <c r="K9" s="1"/>
    </row>
    <row r="10" spans="1:16" ht="17.25" customHeight="1" x14ac:dyDescent="0.2">
      <c r="A10" s="44"/>
      <c r="B10" s="45"/>
      <c r="C10" s="46"/>
      <c r="D10" s="29"/>
      <c r="E10" s="50"/>
      <c r="F10" s="84"/>
      <c r="G10" s="85"/>
      <c r="H10" s="85"/>
      <c r="I10" s="85"/>
      <c r="J10" s="86"/>
      <c r="K10" s="1"/>
      <c r="M10" s="6">
        <f>109743.82+104709.7+549725.9+12081.89+21143.3+37252.49+58899.2</f>
        <v>893556.3</v>
      </c>
      <c r="N10" s="2">
        <f>2.25*3143.5*12</f>
        <v>84874.5</v>
      </c>
    </row>
    <row r="11" spans="1:16" ht="12" customHeight="1" x14ac:dyDescent="0.2">
      <c r="A11" s="47"/>
      <c r="B11" s="48"/>
      <c r="C11" s="49"/>
      <c r="D11" s="29"/>
      <c r="E11" s="50"/>
      <c r="F11" s="87"/>
      <c r="G11" s="88"/>
      <c r="H11" s="88"/>
      <c r="I11" s="88"/>
      <c r="J11" s="89"/>
      <c r="K11" s="1"/>
      <c r="M11" s="7">
        <f>893556.3-58899.2</f>
        <v>834657.10000000009</v>
      </c>
    </row>
    <row r="12" spans="1:16" x14ac:dyDescent="0.2">
      <c r="A12" s="60" t="s">
        <v>53</v>
      </c>
      <c r="B12" s="42"/>
      <c r="C12" s="43"/>
      <c r="D12" s="29">
        <v>2.08</v>
      </c>
      <c r="E12" s="50" t="s">
        <v>14</v>
      </c>
      <c r="F12" s="51" t="s">
        <v>15</v>
      </c>
      <c r="G12" s="51"/>
      <c r="H12" s="51"/>
      <c r="I12" s="51"/>
      <c r="J12" s="51"/>
      <c r="K12" s="1"/>
      <c r="M12" s="7"/>
    </row>
    <row r="13" spans="1:16" x14ac:dyDescent="0.2">
      <c r="A13" s="44"/>
      <c r="B13" s="45"/>
      <c r="C13" s="46"/>
      <c r="D13" s="29"/>
      <c r="E13" s="50"/>
      <c r="F13" s="51"/>
      <c r="G13" s="51"/>
      <c r="H13" s="51"/>
      <c r="I13" s="51"/>
      <c r="J13" s="51"/>
      <c r="K13" s="1"/>
    </row>
    <row r="14" spans="1:16" x14ac:dyDescent="0.2">
      <c r="A14" s="47"/>
      <c r="B14" s="48"/>
      <c r="C14" s="49"/>
      <c r="D14" s="29"/>
      <c r="E14" s="50"/>
      <c r="F14" s="51"/>
      <c r="G14" s="51"/>
      <c r="H14" s="51"/>
      <c r="I14" s="51"/>
      <c r="J14" s="51"/>
      <c r="K14" s="1"/>
      <c r="M14" s="8"/>
    </row>
    <row r="15" spans="1:16" ht="30" customHeight="1" x14ac:dyDescent="0.2">
      <c r="A15" s="56" t="s">
        <v>16</v>
      </c>
      <c r="B15" s="57"/>
      <c r="C15" s="58"/>
      <c r="D15" s="52">
        <v>10.92</v>
      </c>
      <c r="E15" s="9" t="s">
        <v>17</v>
      </c>
      <c r="F15" s="90" t="s">
        <v>18</v>
      </c>
      <c r="G15" s="91"/>
      <c r="H15" s="91"/>
      <c r="I15" s="91"/>
      <c r="J15" s="92"/>
      <c r="K15" s="1"/>
      <c r="L15" s="2">
        <f>7.35*12*4175.7</f>
        <v>368296.73999999993</v>
      </c>
      <c r="M15" s="8"/>
    </row>
    <row r="16" spans="1:16" ht="28.5" customHeight="1" x14ac:dyDescent="0.2">
      <c r="A16" s="56" t="s">
        <v>19</v>
      </c>
      <c r="B16" s="57"/>
      <c r="C16" s="58"/>
      <c r="D16" s="59"/>
      <c r="E16" s="10" t="s">
        <v>20</v>
      </c>
      <c r="F16" s="93"/>
      <c r="G16" s="94"/>
      <c r="H16" s="94"/>
      <c r="I16" s="94"/>
      <c r="J16" s="95"/>
      <c r="K16" s="1"/>
      <c r="L16" s="2">
        <f>1.36*4175.7*12</f>
        <v>68147.423999999999</v>
      </c>
    </row>
    <row r="17" spans="1:14" ht="26.25" customHeight="1" x14ac:dyDescent="0.2">
      <c r="A17" s="56" t="s">
        <v>21</v>
      </c>
      <c r="B17" s="57"/>
      <c r="C17" s="58"/>
      <c r="D17" s="59"/>
      <c r="E17" s="10" t="s">
        <v>22</v>
      </c>
      <c r="F17" s="93"/>
      <c r="G17" s="94"/>
      <c r="H17" s="94"/>
      <c r="I17" s="94"/>
      <c r="J17" s="95"/>
      <c r="K17" s="1"/>
      <c r="L17" s="7">
        <f>2.21*4175.7*12</f>
        <v>110739.56399999998</v>
      </c>
    </row>
    <row r="18" spans="1:14" ht="43.5" customHeight="1" x14ac:dyDescent="0.2">
      <c r="A18" s="70" t="s">
        <v>48</v>
      </c>
      <c r="B18" s="71"/>
      <c r="C18" s="72"/>
      <c r="D18" s="12"/>
      <c r="E18" s="10" t="s">
        <v>50</v>
      </c>
      <c r="F18" s="93"/>
      <c r="G18" s="94"/>
      <c r="H18" s="94"/>
      <c r="I18" s="94"/>
      <c r="J18" s="95"/>
      <c r="K18" s="1"/>
      <c r="L18" s="7"/>
    </row>
    <row r="19" spans="1:14" ht="69.75" customHeight="1" x14ac:dyDescent="0.2">
      <c r="A19" s="70" t="s">
        <v>49</v>
      </c>
      <c r="B19" s="71"/>
      <c r="C19" s="72"/>
      <c r="D19" s="12"/>
      <c r="E19" s="10" t="s">
        <v>51</v>
      </c>
      <c r="F19" s="96"/>
      <c r="G19" s="97"/>
      <c r="H19" s="97"/>
      <c r="I19" s="97"/>
      <c r="J19" s="98"/>
      <c r="K19" s="1"/>
      <c r="L19" s="7"/>
    </row>
    <row r="20" spans="1:14" x14ac:dyDescent="0.2">
      <c r="A20" s="41" t="s">
        <v>47</v>
      </c>
      <c r="B20" s="42"/>
      <c r="C20" s="43"/>
      <c r="D20" s="29">
        <v>0.24</v>
      </c>
      <c r="E20" s="50" t="s">
        <v>23</v>
      </c>
      <c r="F20" s="51" t="s">
        <v>24</v>
      </c>
      <c r="G20" s="51"/>
      <c r="H20" s="51"/>
      <c r="I20" s="51"/>
      <c r="J20" s="51"/>
      <c r="K20" s="1"/>
    </row>
    <row r="21" spans="1:14" x14ac:dyDescent="0.2">
      <c r="A21" s="44"/>
      <c r="B21" s="45"/>
      <c r="C21" s="46"/>
      <c r="D21" s="29"/>
      <c r="E21" s="50"/>
      <c r="F21" s="51"/>
      <c r="G21" s="51"/>
      <c r="H21" s="51"/>
      <c r="I21" s="51"/>
      <c r="J21" s="51"/>
      <c r="K21" s="1"/>
    </row>
    <row r="22" spans="1:14" x14ac:dyDescent="0.2">
      <c r="A22" s="47"/>
      <c r="B22" s="48"/>
      <c r="C22" s="49"/>
      <c r="D22" s="29"/>
      <c r="E22" s="50"/>
      <c r="F22" s="51"/>
      <c r="G22" s="51"/>
      <c r="H22" s="51"/>
      <c r="I22" s="51"/>
      <c r="J22" s="51"/>
      <c r="K22" s="1"/>
    </row>
    <row r="23" spans="1:14" x14ac:dyDescent="0.2">
      <c r="A23" s="41" t="s">
        <v>46</v>
      </c>
      <c r="B23" s="42"/>
      <c r="C23" s="43"/>
      <c r="D23" s="29">
        <v>0.42</v>
      </c>
      <c r="E23" s="50" t="s">
        <v>25</v>
      </c>
      <c r="F23" s="51" t="s">
        <v>26</v>
      </c>
      <c r="G23" s="51"/>
      <c r="H23" s="51"/>
      <c r="I23" s="51"/>
      <c r="J23" s="51"/>
      <c r="K23" s="1"/>
    </row>
    <row r="24" spans="1:14" x14ac:dyDescent="0.2">
      <c r="A24" s="44"/>
      <c r="B24" s="45"/>
      <c r="C24" s="46"/>
      <c r="D24" s="29"/>
      <c r="E24" s="50"/>
      <c r="F24" s="51"/>
      <c r="G24" s="51"/>
      <c r="H24" s="51"/>
      <c r="I24" s="51"/>
      <c r="J24" s="51"/>
      <c r="K24" s="1"/>
    </row>
    <row r="25" spans="1:14" ht="13.5" thickBot="1" x14ac:dyDescent="0.25">
      <c r="A25" s="44"/>
      <c r="B25" s="45"/>
      <c r="C25" s="46"/>
      <c r="D25" s="52"/>
      <c r="E25" s="53"/>
      <c r="F25" s="54"/>
      <c r="G25" s="54"/>
      <c r="H25" s="54"/>
      <c r="I25" s="54"/>
      <c r="J25" s="54"/>
      <c r="K25" s="1"/>
    </row>
    <row r="26" spans="1:14" ht="7.5" customHeight="1" x14ac:dyDescent="0.2">
      <c r="A26" s="20" t="s">
        <v>27</v>
      </c>
      <c r="B26" s="21"/>
      <c r="C26" s="21"/>
      <c r="D26" s="21"/>
      <c r="E26" s="21"/>
      <c r="F26" s="21"/>
      <c r="G26" s="21"/>
      <c r="H26" s="21"/>
      <c r="I26" s="21"/>
      <c r="J26" s="22"/>
      <c r="K26" s="1"/>
    </row>
    <row r="27" spans="1:14" ht="6.75" customHeight="1" x14ac:dyDescent="0.2">
      <c r="A27" s="23"/>
      <c r="B27" s="24"/>
      <c r="C27" s="24"/>
      <c r="D27" s="24"/>
      <c r="E27" s="24"/>
      <c r="F27" s="24"/>
      <c r="G27" s="24"/>
      <c r="H27" s="24"/>
      <c r="I27" s="24"/>
      <c r="J27" s="25"/>
      <c r="K27" s="1"/>
    </row>
    <row r="28" spans="1:14" ht="12" customHeight="1" x14ac:dyDescent="0.2">
      <c r="A28" s="26"/>
      <c r="B28" s="27"/>
      <c r="C28" s="27"/>
      <c r="D28" s="11" t="s">
        <v>10</v>
      </c>
      <c r="E28" s="11" t="s">
        <v>28</v>
      </c>
      <c r="F28" s="27" t="s">
        <v>29</v>
      </c>
      <c r="G28" s="27"/>
      <c r="H28" s="27"/>
      <c r="I28" s="27"/>
      <c r="J28" s="28"/>
      <c r="K28" s="1"/>
    </row>
    <row r="29" spans="1:14" ht="18" customHeight="1" x14ac:dyDescent="0.2">
      <c r="A29" s="29" t="s">
        <v>30</v>
      </c>
      <c r="B29" s="29"/>
      <c r="C29" s="29"/>
      <c r="D29" s="30">
        <v>1.17</v>
      </c>
      <c r="E29" s="31" t="s">
        <v>31</v>
      </c>
      <c r="F29" s="17" t="s">
        <v>32</v>
      </c>
      <c r="G29" s="17"/>
      <c r="H29" s="17"/>
      <c r="I29" s="17"/>
      <c r="J29" s="17"/>
      <c r="K29" s="1"/>
    </row>
    <row r="30" spans="1:14" ht="18" customHeight="1" x14ac:dyDescent="0.2">
      <c r="A30" s="29"/>
      <c r="B30" s="29"/>
      <c r="C30" s="29"/>
      <c r="D30" s="30"/>
      <c r="E30" s="31"/>
      <c r="F30" s="32" t="s">
        <v>33</v>
      </c>
      <c r="G30" s="33"/>
      <c r="H30" s="33"/>
      <c r="I30" s="33"/>
      <c r="J30" s="34"/>
      <c r="K30" s="1"/>
    </row>
    <row r="31" spans="1:14" ht="18" customHeight="1" x14ac:dyDescent="0.2">
      <c r="A31" s="29"/>
      <c r="B31" s="29"/>
      <c r="C31" s="29"/>
      <c r="D31" s="30"/>
      <c r="E31" s="31"/>
      <c r="F31" s="35" t="s">
        <v>34</v>
      </c>
      <c r="G31" s="36"/>
      <c r="H31" s="36"/>
      <c r="I31" s="36"/>
      <c r="J31" s="37"/>
      <c r="K31" s="1"/>
      <c r="N31" s="7">
        <f>16642.1+8626.25+13566.72+12375.55</f>
        <v>51210.619999999995</v>
      </c>
    </row>
    <row r="32" spans="1:14" ht="18" customHeight="1" x14ac:dyDescent="0.2">
      <c r="A32" s="29"/>
      <c r="B32" s="29"/>
      <c r="C32" s="29"/>
      <c r="D32" s="30"/>
      <c r="E32" s="31"/>
      <c r="F32" s="38" t="s">
        <v>35</v>
      </c>
      <c r="G32" s="39"/>
      <c r="H32" s="39"/>
      <c r="I32" s="39"/>
      <c r="J32" s="40"/>
      <c r="K32" s="1"/>
      <c r="N32" s="7"/>
    </row>
    <row r="33" spans="1:13" ht="12.75" customHeight="1" x14ac:dyDescent="0.2">
      <c r="A33" s="29"/>
      <c r="B33" s="29"/>
      <c r="C33" s="29"/>
      <c r="D33" s="30"/>
      <c r="E33" s="31"/>
      <c r="F33" s="15" t="s">
        <v>36</v>
      </c>
      <c r="G33" s="15"/>
      <c r="H33" s="15"/>
      <c r="I33" s="15"/>
      <c r="J33" s="15"/>
      <c r="K33" s="1"/>
    </row>
    <row r="34" spans="1:13" ht="12.75" customHeight="1" x14ac:dyDescent="0.2">
      <c r="A34" s="29"/>
      <c r="B34" s="29"/>
      <c r="C34" s="29"/>
      <c r="D34" s="30"/>
      <c r="E34" s="31"/>
      <c r="F34" s="16" t="s">
        <v>37</v>
      </c>
      <c r="G34" s="16"/>
      <c r="H34" s="16"/>
      <c r="I34" s="16"/>
      <c r="J34" s="16"/>
      <c r="K34" s="1"/>
    </row>
    <row r="35" spans="1:13" ht="13.5" customHeight="1" x14ac:dyDescent="0.2">
      <c r="A35" s="29"/>
      <c r="B35" s="29"/>
      <c r="C35" s="29"/>
      <c r="D35" s="30"/>
      <c r="E35" s="31"/>
      <c r="F35" s="16" t="s">
        <v>38</v>
      </c>
      <c r="G35" s="16"/>
      <c r="H35" s="16"/>
      <c r="I35" s="16"/>
      <c r="J35" s="16"/>
      <c r="K35" s="1"/>
    </row>
    <row r="36" spans="1:13" ht="15" customHeight="1" x14ac:dyDescent="0.2">
      <c r="A36" s="29"/>
      <c r="B36" s="29"/>
      <c r="C36" s="29"/>
      <c r="D36" s="30"/>
      <c r="E36" s="31"/>
      <c r="F36" s="17" t="s">
        <v>39</v>
      </c>
      <c r="G36" s="17"/>
      <c r="H36" s="17"/>
      <c r="I36" s="17"/>
      <c r="J36" s="17"/>
      <c r="K36" s="1"/>
      <c r="M36" s="2">
        <f>12000+12731.82+8448.65+12318.32</f>
        <v>45498.79</v>
      </c>
    </row>
    <row r="37" spans="1:13" ht="24.75" customHeight="1" x14ac:dyDescent="0.2">
      <c r="A37" s="29"/>
      <c r="B37" s="29"/>
      <c r="C37" s="29"/>
      <c r="D37" s="30"/>
      <c r="E37" s="31"/>
      <c r="F37" s="17" t="s">
        <v>40</v>
      </c>
      <c r="G37" s="17"/>
      <c r="H37" s="17"/>
      <c r="I37" s="17"/>
      <c r="J37" s="17"/>
      <c r="K37" s="1"/>
      <c r="M37" s="2">
        <f>(58626.83+45366.97+24988.32)-45498.79</f>
        <v>83483.329999999987</v>
      </c>
    </row>
    <row r="38" spans="1:13" ht="17.25" customHeight="1" x14ac:dyDescent="0.2">
      <c r="A38" s="29"/>
      <c r="B38" s="29"/>
      <c r="C38" s="29"/>
      <c r="D38" s="30"/>
      <c r="E38" s="31"/>
      <c r="F38" s="17" t="s">
        <v>41</v>
      </c>
      <c r="G38" s="17"/>
      <c r="H38" s="17"/>
      <c r="I38" s="17"/>
      <c r="J38" s="17"/>
      <c r="K38" s="1"/>
    </row>
    <row r="39" spans="1:13" s="1" customFormat="1" ht="15" x14ac:dyDescent="0.2">
      <c r="D39" s="18" t="s">
        <v>42</v>
      </c>
      <c r="E39" s="18"/>
    </row>
    <row r="40" spans="1:13" ht="12.75" customHeight="1" x14ac:dyDescent="0.2">
      <c r="A40" s="19" t="s">
        <v>43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3" ht="13.5" customHeight="1" x14ac:dyDescent="0.2">
      <c r="A41" s="13" t="s">
        <v>44</v>
      </c>
      <c r="B41" s="13"/>
      <c r="C41" s="13"/>
      <c r="D41" s="13"/>
      <c r="E41" s="13"/>
      <c r="F41" s="13"/>
      <c r="G41" s="13"/>
      <c r="H41" s="13"/>
      <c r="I41" s="13"/>
      <c r="J41" s="1"/>
      <c r="K41" s="1"/>
    </row>
    <row r="42" spans="1:13" ht="16.5" customHeight="1" x14ac:dyDescent="0.2">
      <c r="A42" s="14" t="s">
        <v>45</v>
      </c>
      <c r="B42" s="14"/>
      <c r="C42" s="14"/>
      <c r="D42" s="14"/>
      <c r="E42" s="14"/>
      <c r="F42" s="14"/>
      <c r="G42" s="14"/>
      <c r="H42" s="14"/>
      <c r="I42" s="14"/>
      <c r="J42" s="1"/>
      <c r="K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4">
    <mergeCell ref="A18:C18"/>
    <mergeCell ref="A19:C19"/>
    <mergeCell ref="A6:E6"/>
    <mergeCell ref="F6:J6"/>
    <mergeCell ref="A7:E7"/>
    <mergeCell ref="F7:J7"/>
    <mergeCell ref="D9:D11"/>
    <mergeCell ref="E9:E11"/>
    <mergeCell ref="F9:J11"/>
    <mergeCell ref="F15:J19"/>
    <mergeCell ref="A1:J2"/>
    <mergeCell ref="A3:J3"/>
    <mergeCell ref="A5:E5"/>
    <mergeCell ref="F5:J5"/>
    <mergeCell ref="L8:P8"/>
    <mergeCell ref="F8:J8"/>
    <mergeCell ref="A8:C8"/>
    <mergeCell ref="A15:C15"/>
    <mergeCell ref="D15:D17"/>
    <mergeCell ref="A16:C16"/>
    <mergeCell ref="A17:C17"/>
    <mergeCell ref="A12:C14"/>
    <mergeCell ref="D12:D14"/>
    <mergeCell ref="E12:E14"/>
    <mergeCell ref="F12:J14"/>
    <mergeCell ref="A9:C11"/>
    <mergeCell ref="A20:C22"/>
    <mergeCell ref="D20:D22"/>
    <mergeCell ref="E20:E22"/>
    <mergeCell ref="F20:J22"/>
    <mergeCell ref="A23:C25"/>
    <mergeCell ref="D23:D25"/>
    <mergeCell ref="E23:E25"/>
    <mergeCell ref="F23:J25"/>
    <mergeCell ref="A26:J27"/>
    <mergeCell ref="A28:C28"/>
    <mergeCell ref="F28:J28"/>
    <mergeCell ref="A29:C38"/>
    <mergeCell ref="D29:D38"/>
    <mergeCell ref="E29:E38"/>
    <mergeCell ref="F29:J29"/>
    <mergeCell ref="F30:J30"/>
    <mergeCell ref="F31:J31"/>
    <mergeCell ref="F32:J32"/>
    <mergeCell ref="A41:I41"/>
    <mergeCell ref="A42:I42"/>
    <mergeCell ref="F33:J33"/>
    <mergeCell ref="F34:J34"/>
    <mergeCell ref="F35:J35"/>
    <mergeCell ref="F36:J36"/>
    <mergeCell ref="D39:E39"/>
    <mergeCell ref="A40:K40"/>
    <mergeCell ref="F37:J37"/>
    <mergeCell ref="F38:J38"/>
  </mergeCells>
  <phoneticPr fontId="0" type="noConversion"/>
  <pageMargins left="0.16" right="0.16" top="0.3" bottom="0.25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Ж,11-2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2015-03-26T03:14:00Z</dcterms:modified>
</cp:coreProperties>
</file>