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2900" windowHeight="11760" activeTab="3"/>
  </bookViews>
  <sheets>
    <sheet name="план 11" sheetId="5" r:id="rId1"/>
    <sheet name="план12" sheetId="6" r:id="rId2"/>
    <sheet name="план13" sheetId="7" r:id="rId3"/>
    <sheet name="план 14" sheetId="8" r:id="rId4"/>
  </sheets>
  <externalReferences>
    <externalReference r:id="rId5"/>
  </externalReferences>
  <definedNames>
    <definedName name="_xlnm.Print_Area" localSheetId="3">'план 14'!$A$1:$E$67</definedName>
    <definedName name="_xlnm.Print_Area" localSheetId="1">план12!$A$1:$E$65</definedName>
    <definedName name="_xlnm.Print_Area" localSheetId="2">план13!$A$1:$E$67</definedName>
  </definedNames>
  <calcPr calcId="145621"/>
</workbook>
</file>

<file path=xl/calcChain.xml><?xml version="1.0" encoding="utf-8"?>
<calcChain xmlns="http://schemas.openxmlformats.org/spreadsheetml/2006/main">
  <c r="E48" i="8" l="1"/>
  <c r="E44" i="8"/>
  <c r="E35" i="8"/>
  <c r="E13" i="8" l="1"/>
  <c r="E56" i="8" s="1"/>
  <c r="E55" i="8"/>
  <c r="E57" i="8" l="1"/>
  <c r="E58" i="8" s="1"/>
  <c r="E14" i="8" s="1"/>
  <c r="E12" i="7" l="1"/>
  <c r="E13" i="7" s="1"/>
  <c r="E23" i="7"/>
  <c r="E34" i="7"/>
  <c r="E15" i="6"/>
  <c r="E16" i="6"/>
  <c r="E21" i="6"/>
  <c r="E25" i="6"/>
  <c r="E52" i="6"/>
  <c r="E53" i="6"/>
  <c r="E54" i="6"/>
  <c r="E13" i="5"/>
  <c r="E29" i="5"/>
  <c r="E51" i="5"/>
  <c r="E52" i="5" s="1"/>
  <c r="E33" i="6" l="1"/>
  <c r="E35" i="7"/>
  <c r="E55" i="6"/>
  <c r="E56" i="6" s="1"/>
  <c r="E55" i="7"/>
  <c r="E56" i="7"/>
  <c r="E57" i="7" l="1"/>
  <c r="E58" i="7" s="1"/>
  <c r="E14" i="7" s="1"/>
</calcChain>
</file>

<file path=xl/sharedStrings.xml><?xml version="1.0" encoding="utf-8"?>
<sst xmlns="http://schemas.openxmlformats.org/spreadsheetml/2006/main" count="522" uniqueCount="107">
  <si>
    <t>Генеральный директор ООО "ВУЖКС"</t>
  </si>
  <si>
    <t>Престр О.В.</t>
  </si>
  <si>
    <t xml:space="preserve">кв № </t>
  </si>
  <si>
    <t>кв №</t>
  </si>
  <si>
    <t>Ст. по дому, кв №</t>
  </si>
  <si>
    <t>Согласованно собственники жилого дома :</t>
  </si>
  <si>
    <t>Федоров А.В.</t>
  </si>
  <si>
    <t xml:space="preserve">Генеральный  директор ООО "ВУ ЖКС"  </t>
  </si>
  <si>
    <t>Согласованно :</t>
  </si>
  <si>
    <t>руб.</t>
  </si>
  <si>
    <t>План начислений с учетом остатка, руб.</t>
  </si>
  <si>
    <t>Всего планируется по дому на год, руб.</t>
  </si>
  <si>
    <t>Итого инженерные сети, руб.</t>
  </si>
  <si>
    <t xml:space="preserve">Электрика, руб. подрядчик </t>
  </si>
  <si>
    <t>Ремонт по заявкам квартиросъемщиков (смена труб, прочистка канализации)</t>
  </si>
  <si>
    <t>сумма</t>
  </si>
  <si>
    <t>п/м</t>
  </si>
  <si>
    <t xml:space="preserve">труба </t>
  </si>
  <si>
    <t>шт</t>
  </si>
  <si>
    <t>канал.стояк -выход на крышу</t>
  </si>
  <si>
    <t xml:space="preserve">Канализа ция </t>
  </si>
  <si>
    <t xml:space="preserve">вентиль </t>
  </si>
  <si>
    <t>ХВС</t>
  </si>
  <si>
    <t xml:space="preserve"> труба</t>
  </si>
  <si>
    <t>монометры, термометры</t>
  </si>
  <si>
    <t>ЗРА</t>
  </si>
  <si>
    <t>ГВС</t>
  </si>
  <si>
    <t xml:space="preserve"> теплоизоляция </t>
  </si>
  <si>
    <t>вентиль</t>
  </si>
  <si>
    <t xml:space="preserve">фильтры </t>
  </si>
  <si>
    <t>подъездное отопление</t>
  </si>
  <si>
    <t xml:space="preserve">элеватор баланс.клапан  </t>
  </si>
  <si>
    <t>элеватор задвижки</t>
  </si>
  <si>
    <t xml:space="preserve">Система отопления </t>
  </si>
  <si>
    <t>Итого общестроительные работы</t>
  </si>
  <si>
    <t xml:space="preserve"> руб</t>
  </si>
  <si>
    <t xml:space="preserve">приямки  </t>
  </si>
  <si>
    <t>м2</t>
  </si>
  <si>
    <t>отмостка</t>
  </si>
  <si>
    <t>Отмостка</t>
  </si>
  <si>
    <t>перила и решетки</t>
  </si>
  <si>
    <t xml:space="preserve">почтовые ящики  </t>
  </si>
  <si>
    <t>под.</t>
  </si>
  <si>
    <t>внутрен.отделка</t>
  </si>
  <si>
    <t>Подъезды</t>
  </si>
  <si>
    <t xml:space="preserve"> двери тамб/вход.</t>
  </si>
  <si>
    <t>слуховые окна</t>
  </si>
  <si>
    <t>подъездные окна</t>
  </si>
  <si>
    <t>Двери, окна</t>
  </si>
  <si>
    <t>ремонт</t>
  </si>
  <si>
    <t>Крыльцо</t>
  </si>
  <si>
    <t>балкон/вход</t>
  </si>
  <si>
    <t>Козырьки</t>
  </si>
  <si>
    <t>утепление</t>
  </si>
  <si>
    <t>Швы</t>
  </si>
  <si>
    <t>конек</t>
  </si>
  <si>
    <t>шифер</t>
  </si>
  <si>
    <t>Кровля</t>
  </si>
  <si>
    <t>панельный</t>
  </si>
  <si>
    <t>Материал здания</t>
  </si>
  <si>
    <t>кол-во подъездов</t>
  </si>
  <si>
    <t>этажей</t>
  </si>
  <si>
    <t>№ дома</t>
  </si>
  <si>
    <t xml:space="preserve">Зеленый </t>
  </si>
  <si>
    <t>Адрес</t>
  </si>
  <si>
    <t>План 2011 г.</t>
  </si>
  <si>
    <t>Ед.изм.</t>
  </si>
  <si>
    <t>Наименование работ</t>
  </si>
  <si>
    <t>№ п/п</t>
  </si>
  <si>
    <t>План работы   по текущему ремонту  на 2011 г  по дому №4</t>
  </si>
  <si>
    <t>Техник</t>
  </si>
  <si>
    <t>Яковлева И.А.</t>
  </si>
  <si>
    <t>Мастер ТО</t>
  </si>
  <si>
    <t>Составили:</t>
  </si>
  <si>
    <t>План начислений с учетом остатка за 2011г.</t>
  </si>
  <si>
    <t>Всего запланировано по дому на 2012 год, руб.</t>
  </si>
  <si>
    <t xml:space="preserve"> двери вход.1 подъезд</t>
  </si>
  <si>
    <t>План 2012 г.</t>
  </si>
  <si>
    <t>План работы   по текущему ремонту  на 2012 г  по дому №4</t>
  </si>
  <si>
    <t>"____"______________________ 2012 г.</t>
  </si>
  <si>
    <t>______________________ А.В.Федоров</t>
  </si>
  <si>
    <t>УТВЕРЖДАЮ</t>
  </si>
  <si>
    <t>Работы выполненные  с начала 2013 г.</t>
  </si>
  <si>
    <t>манометры, термометры</t>
  </si>
  <si>
    <t>м/п</t>
  </si>
  <si>
    <t>ограждения газонов</t>
  </si>
  <si>
    <t>Благоустройство</t>
  </si>
  <si>
    <t>замена бетон.стоек на метал</t>
  </si>
  <si>
    <t xml:space="preserve">Планируемый текущий ремонт в 2013 г без учета 12% </t>
  </si>
  <si>
    <t xml:space="preserve">План доходов с учетом остатка, руб. без НДС </t>
  </si>
  <si>
    <t xml:space="preserve">План доходов на текущий ремонт, руб. без НДС </t>
  </si>
  <si>
    <t xml:space="preserve">Остаток 2012 г. ("-" экономия, "+" перерасход) </t>
  </si>
  <si>
    <t>Площадь, кв.м.</t>
  </si>
  <si>
    <t>4 / 5 / 4</t>
  </si>
  <si>
    <t>№ дома/этажность/кол-во подъездов</t>
  </si>
  <si>
    <t>План       2013 г.</t>
  </si>
  <si>
    <t>План работ   по текущему ремонту  на 2013 г  по дому №4</t>
  </si>
  <si>
    <t>"____"______________________ 2013 г.</t>
  </si>
  <si>
    <t xml:space="preserve">"____"______________________ 2014 г.  
</t>
  </si>
  <si>
    <t>План работ  по текущему ремонту  на 2014 г  по дому №4</t>
  </si>
  <si>
    <t>Сумма, руб.</t>
  </si>
  <si>
    <t xml:space="preserve">Остаток 2013 г. ("-" экономия, "+" перерасход) </t>
  </si>
  <si>
    <t xml:space="preserve">План доходов на текущий ремонт, руб. </t>
  </si>
  <si>
    <t xml:space="preserve">План доходов с учетом остатка 2013г., руб. </t>
  </si>
  <si>
    <t>Планируемый текущий ремонт в 2012 г</t>
  </si>
  <si>
    <t>Планируемый текущий ремонт в 2011 г</t>
  </si>
  <si>
    <t>Планируемый текущий ремонт в 2014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</si>
</sst>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44" formatCode="_-* #,##0.00&quot;р.&quot;_-;\-* #,##0.00&quot;р.&quot;_-;_-* &quot;-&quot;??&quot;р.&quot;_-;_-@_-"/>
    <numFmt numFmtId="164" formatCode="_(* #,##0.00_);_(* \(#,##0.00\);_(* &quot;-&quot;??_);_(@_)"/>
    <numFmt numFmtId="165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b/>
      <sz val="9"/>
      <name val="Arial Cyr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b/>
      <sz val="11"/>
      <name val="Arial Cyr"/>
      <charset val="204"/>
    </font>
    <font>
      <sz val="8"/>
      <name val="Arial"/>
      <family val="2"/>
    </font>
    <font>
      <b/>
      <sz val="9"/>
      <name val="Arial Cyr"/>
      <family val="2"/>
      <charset val="204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2" fillId="0" borderId="0"/>
    <xf numFmtId="0" fontId="3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7"/>
    <xf numFmtId="0" fontId="1" fillId="0" borderId="0" xfId="7" applyAlignment="1">
      <alignment horizontal="center"/>
    </xf>
    <xf numFmtId="0" fontId="1" fillId="0" borderId="0" xfId="7" applyAlignment="1">
      <alignment vertical="top" wrapText="1"/>
    </xf>
    <xf numFmtId="0" fontId="1" fillId="0" borderId="0" xfId="7" applyAlignment="1">
      <alignment horizontal="center" vertical="top"/>
    </xf>
    <xf numFmtId="0" fontId="5" fillId="0" borderId="7" xfId="7" applyFont="1" applyBorder="1" applyAlignment="1">
      <alignment horizontal="center"/>
    </xf>
    <xf numFmtId="0" fontId="6" fillId="0" borderId="7" xfId="7" applyFont="1" applyBorder="1" applyAlignment="1">
      <alignment horizontal="center"/>
    </xf>
    <xf numFmtId="0" fontId="6" fillId="0" borderId="7" xfId="7" applyFont="1" applyBorder="1" applyAlignment="1">
      <alignment horizontal="left"/>
    </xf>
    <xf numFmtId="0" fontId="5" fillId="0" borderId="3" xfId="7" applyFont="1" applyBorder="1" applyAlignment="1">
      <alignment horizontal="center"/>
    </xf>
    <xf numFmtId="0" fontId="6" fillId="0" borderId="3" xfId="7" applyFont="1" applyBorder="1" applyAlignment="1">
      <alignment horizontal="center"/>
    </xf>
    <xf numFmtId="0" fontId="6" fillId="0" borderId="3" xfId="7" applyFont="1" applyBorder="1" applyAlignment="1">
      <alignment horizontal="left"/>
    </xf>
    <xf numFmtId="0" fontId="6" fillId="0" borderId="3" xfId="7" applyFont="1" applyBorder="1"/>
    <xf numFmtId="0" fontId="5" fillId="0" borderId="0" xfId="7" applyFont="1" applyAlignment="1">
      <alignment horizontal="center"/>
    </xf>
    <xf numFmtId="0" fontId="7" fillId="0" borderId="0" xfId="7" applyFont="1"/>
    <xf numFmtId="0" fontId="7" fillId="0" borderId="7" xfId="7" applyFont="1" applyBorder="1"/>
    <xf numFmtId="3" fontId="1" fillId="0" borderId="5" xfId="7" applyNumberFormat="1" applyBorder="1" applyAlignment="1">
      <alignment horizontal="center"/>
    </xf>
    <xf numFmtId="0" fontId="9" fillId="0" borderId="5" xfId="8" applyNumberFormat="1" applyFont="1" applyFill="1" applyBorder="1" applyAlignment="1">
      <alignment horizontal="center" vertical="center" wrapText="1"/>
    </xf>
    <xf numFmtId="0" fontId="1" fillId="0" borderId="5" xfId="7" applyBorder="1" applyAlignment="1">
      <alignment horizontal="center" vertical="top"/>
    </xf>
    <xf numFmtId="1" fontId="1" fillId="0" borderId="5" xfId="7" applyNumberFormat="1" applyBorder="1" applyAlignment="1">
      <alignment horizontal="center"/>
    </xf>
    <xf numFmtId="0" fontId="8" fillId="0" borderId="5" xfId="8" applyNumberFormat="1" applyFont="1" applyBorder="1" applyAlignment="1">
      <alignment horizontal="center" vertical="center" wrapText="1"/>
    </xf>
    <xf numFmtId="3" fontId="1" fillId="0" borderId="5" xfId="7" applyNumberFormat="1" applyBorder="1" applyAlignment="1">
      <alignment horizontal="center" vertical="center"/>
    </xf>
    <xf numFmtId="0" fontId="8" fillId="0" borderId="4" xfId="7" applyFont="1" applyBorder="1" applyAlignment="1">
      <alignment horizontal="center" vertical="center" wrapText="1"/>
    </xf>
    <xf numFmtId="0" fontId="1" fillId="0" borderId="5" xfId="7" applyBorder="1" applyAlignment="1">
      <alignment horizontal="center"/>
    </xf>
    <xf numFmtId="0" fontId="8" fillId="0" borderId="5" xfId="7" applyFont="1" applyBorder="1" applyAlignment="1">
      <alignment horizontal="center" vertical="center" wrapText="1"/>
    </xf>
    <xf numFmtId="0" fontId="10" fillId="0" borderId="5" xfId="8" applyNumberFormat="1" applyFont="1" applyFill="1" applyBorder="1" applyAlignment="1">
      <alignment horizontal="center" vertical="center" wrapText="1"/>
    </xf>
    <xf numFmtId="0" fontId="11" fillId="0" borderId="5" xfId="8" applyNumberFormat="1" applyFont="1" applyFill="1" applyBorder="1" applyAlignment="1">
      <alignment horizontal="center" vertical="center" wrapText="1"/>
    </xf>
    <xf numFmtId="0" fontId="9" fillId="0" borderId="5" xfId="8" applyNumberFormat="1" applyFont="1" applyFill="1" applyBorder="1" applyAlignment="1">
      <alignment vertical="top" wrapText="1"/>
    </xf>
    <xf numFmtId="0" fontId="9" fillId="0" borderId="5" xfId="8" applyFont="1" applyFill="1" applyBorder="1" applyAlignment="1">
      <alignment horizontal="center"/>
    </xf>
    <xf numFmtId="0" fontId="8" fillId="0" borderId="0" xfId="8" applyNumberFormat="1" applyFont="1" applyAlignment="1">
      <alignment horizontal="center" vertical="center" wrapText="1"/>
    </xf>
    <xf numFmtId="0" fontId="9" fillId="0" borderId="4" xfId="7" applyFont="1" applyBorder="1" applyAlignment="1">
      <alignment horizontal="center" vertical="center" wrapText="1"/>
    </xf>
    <xf numFmtId="0" fontId="9" fillId="0" borderId="5" xfId="7" applyFont="1" applyBorder="1" applyAlignment="1">
      <alignment horizontal="center" vertical="center" wrapText="1"/>
    </xf>
    <xf numFmtId="0" fontId="8" fillId="0" borderId="0" xfId="8" applyFont="1"/>
    <xf numFmtId="0" fontId="8" fillId="0" borderId="0" xfId="8" applyFont="1" applyAlignment="1">
      <alignment horizontal="center"/>
    </xf>
    <xf numFmtId="0" fontId="4" fillId="0" borderId="0" xfId="7" applyFont="1" applyAlignment="1">
      <alignment horizontal="center"/>
    </xf>
    <xf numFmtId="0" fontId="16" fillId="0" borderId="0" xfId="7" applyFont="1" applyAlignment="1">
      <alignment horizontal="center"/>
    </xf>
    <xf numFmtId="0" fontId="15" fillId="0" borderId="0" xfId="7" applyFont="1" applyAlignment="1">
      <alignment horizontal="center"/>
    </xf>
    <xf numFmtId="41" fontId="17" fillId="0" borderId="5" xfId="9" applyNumberFormat="1" applyFont="1" applyBorder="1" applyAlignment="1">
      <alignment horizontal="center" vertical="center"/>
    </xf>
    <xf numFmtId="0" fontId="9" fillId="0" borderId="5" xfId="8" applyNumberFormat="1" applyFont="1" applyBorder="1" applyAlignment="1">
      <alignment horizontal="center" vertical="center" wrapText="1"/>
    </xf>
    <xf numFmtId="0" fontId="5" fillId="0" borderId="0" xfId="7" applyFont="1"/>
    <xf numFmtId="0" fontId="10" fillId="0" borderId="5" xfId="7" applyFont="1" applyBorder="1" applyAlignment="1">
      <alignment horizontal="center" vertical="center" wrapText="1"/>
    </xf>
    <xf numFmtId="165" fontId="1" fillId="0" borderId="0" xfId="7" applyNumberFormat="1"/>
    <xf numFmtId="165" fontId="18" fillId="0" borderId="8" xfId="7" applyNumberFormat="1" applyFont="1" applyBorder="1" applyAlignment="1">
      <alignment horizontal="center" vertical="top" wrapText="1"/>
    </xf>
    <xf numFmtId="0" fontId="19" fillId="0" borderId="8" xfId="7" applyFont="1" applyBorder="1" applyAlignment="1">
      <alignment horizontal="center"/>
    </xf>
    <xf numFmtId="165" fontId="18" fillId="0" borderId="5" xfId="7" applyNumberFormat="1" applyFont="1" applyBorder="1" applyAlignment="1">
      <alignment horizontal="center" vertical="top" wrapText="1"/>
    </xf>
    <xf numFmtId="0" fontId="19" fillId="0" borderId="5" xfId="7" applyFont="1" applyBorder="1" applyAlignment="1">
      <alignment horizontal="center"/>
    </xf>
    <xf numFmtId="0" fontId="5" fillId="0" borderId="5" xfId="7" applyFont="1" applyBorder="1" applyAlignment="1">
      <alignment horizontal="center" vertical="top"/>
    </xf>
    <xf numFmtId="165" fontId="20" fillId="0" borderId="5" xfId="7" applyNumberFormat="1" applyFont="1" applyBorder="1" applyAlignment="1">
      <alignment horizontal="center" vertical="top" wrapText="1"/>
    </xf>
    <xf numFmtId="0" fontId="14" fillId="0" borderId="5" xfId="8" applyNumberFormat="1" applyFont="1" applyBorder="1" applyAlignment="1">
      <alignment horizontal="center" vertical="center" wrapText="1"/>
    </xf>
    <xf numFmtId="165" fontId="20" fillId="0" borderId="5" xfId="1" applyNumberFormat="1" applyFont="1" applyBorder="1" applyAlignment="1">
      <alignment horizontal="center" vertical="top" wrapText="1"/>
    </xf>
    <xf numFmtId="0" fontId="7" fillId="0" borderId="5" xfId="8" applyNumberFormat="1" applyFont="1" applyFill="1" applyBorder="1" applyAlignment="1">
      <alignment vertical="top" wrapText="1"/>
    </xf>
    <xf numFmtId="0" fontId="5" fillId="0" borderId="5" xfId="7" applyFont="1" applyBorder="1" applyAlignment="1">
      <alignment horizontal="center"/>
    </xf>
    <xf numFmtId="0" fontId="7" fillId="0" borderId="5" xfId="8" applyNumberFormat="1" applyFont="1" applyFill="1" applyBorder="1" applyAlignment="1">
      <alignment wrapText="1"/>
    </xf>
    <xf numFmtId="49" fontId="19" fillId="0" borderId="5" xfId="7" applyNumberFormat="1" applyFont="1" applyBorder="1" applyAlignment="1">
      <alignment horizontal="center"/>
    </xf>
    <xf numFmtId="0" fontId="5" fillId="0" borderId="11" xfId="7" applyFont="1" applyBorder="1" applyAlignment="1">
      <alignment horizontal="center"/>
    </xf>
    <xf numFmtId="0" fontId="7" fillId="0" borderId="11" xfId="8" applyFont="1" applyFill="1" applyBorder="1" applyAlignment="1">
      <alignment horizontal="center"/>
    </xf>
    <xf numFmtId="0" fontId="7" fillId="0" borderId="11" xfId="8" applyNumberFormat="1" applyFont="1" applyFill="1" applyBorder="1" applyAlignment="1">
      <alignment vertical="top" wrapText="1"/>
    </xf>
    <xf numFmtId="0" fontId="9" fillId="0" borderId="12" xfId="7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9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/>
    </xf>
    <xf numFmtId="0" fontId="5" fillId="0" borderId="11" xfId="0" applyFont="1" applyBorder="1" applyAlignment="1">
      <alignment horizontal="center"/>
    </xf>
    <xf numFmtId="0" fontId="5" fillId="0" borderId="0" xfId="0" applyFont="1"/>
    <xf numFmtId="49" fontId="19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165" fontId="20" fillId="0" borderId="5" xfId="0" applyNumberFormat="1" applyFont="1" applyBorder="1" applyAlignment="1">
      <alignment horizontal="center" vertical="top" wrapText="1"/>
    </xf>
    <xf numFmtId="165" fontId="18" fillId="0" borderId="5" xfId="0" applyNumberFormat="1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19" fillId="0" borderId="8" xfId="0" applyFont="1" applyBorder="1" applyAlignment="1">
      <alignment horizontal="center"/>
    </xf>
    <xf numFmtId="165" fontId="18" fillId="0" borderId="8" xfId="0" applyNumberFormat="1" applyFont="1" applyBorder="1" applyAlignment="1">
      <alignment horizontal="center" vertical="top" wrapText="1"/>
    </xf>
    <xf numFmtId="165" fontId="0" fillId="0" borderId="0" xfId="0" applyNumberFormat="1"/>
    <xf numFmtId="41" fontId="17" fillId="0" borderId="5" xfId="6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0" fillId="0" borderId="0" xfId="0" applyNumberForma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7" fillId="0" borderId="0" xfId="0" applyFont="1"/>
    <xf numFmtId="0" fontId="7" fillId="0" borderId="7" xfId="0" applyFon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20" fillId="0" borderId="11" xfId="0" applyNumberFormat="1" applyFont="1" applyBorder="1" applyAlignment="1">
      <alignment horizontal="center" vertical="top" wrapText="1"/>
    </xf>
    <xf numFmtId="165" fontId="18" fillId="0" borderId="11" xfId="0" applyNumberFormat="1" applyFont="1" applyBorder="1" applyAlignment="1">
      <alignment horizontal="center" vertical="top" wrapText="1"/>
    </xf>
    <xf numFmtId="0" fontId="1" fillId="0" borderId="5" xfId="7" applyBorder="1" applyAlignment="1">
      <alignment horizontal="center" vertical="top"/>
    </xf>
    <xf numFmtId="0" fontId="9" fillId="0" borderId="5" xfId="8" applyNumberFormat="1" applyFont="1" applyBorder="1" applyAlignment="1">
      <alignment vertical="top" wrapText="1"/>
    </xf>
    <xf numFmtId="0" fontId="5" fillId="0" borderId="0" xfId="7" applyFont="1" applyAlignment="1">
      <alignment horizontal="center" vertical="center"/>
    </xf>
    <xf numFmtId="0" fontId="6" fillId="0" borderId="7" xfId="7" applyFont="1" applyBorder="1" applyAlignment="1">
      <alignment horizontal="left"/>
    </xf>
    <xf numFmtId="0" fontId="9" fillId="0" borderId="2" xfId="7" applyFont="1" applyBorder="1" applyAlignment="1">
      <alignment vertical="top" wrapText="1"/>
    </xf>
    <xf numFmtId="0" fontId="9" fillId="0" borderId="4" xfId="7" applyFont="1" applyBorder="1" applyAlignment="1">
      <alignment vertical="top" wrapText="1"/>
    </xf>
    <xf numFmtId="0" fontId="9" fillId="0" borderId="2" xfId="8" applyNumberFormat="1" applyFont="1" applyBorder="1" applyAlignment="1">
      <alignment vertical="top" wrapText="1"/>
    </xf>
    <xf numFmtId="0" fontId="9" fillId="0" borderId="4" xfId="8" applyNumberFormat="1" applyFont="1" applyBorder="1" applyAlignment="1">
      <alignment vertical="top" wrapText="1"/>
    </xf>
    <xf numFmtId="0" fontId="9" fillId="0" borderId="2" xfId="8" applyNumberFormat="1" applyFont="1" applyFill="1" applyBorder="1" applyAlignment="1">
      <alignment vertical="top" wrapText="1"/>
    </xf>
    <xf numFmtId="0" fontId="9" fillId="0" borderId="4" xfId="8" applyNumberFormat="1" applyFont="1" applyFill="1" applyBorder="1" applyAlignment="1">
      <alignment vertical="top" wrapText="1"/>
    </xf>
    <xf numFmtId="0" fontId="7" fillId="0" borderId="0" xfId="7" applyFont="1" applyAlignment="1">
      <alignment horizontal="left"/>
    </xf>
    <xf numFmtId="0" fontId="9" fillId="0" borderId="2" xfId="8" applyNumberFormat="1" applyFont="1" applyFill="1" applyBorder="1" applyAlignment="1">
      <alignment horizontal="left" vertical="top" wrapText="1"/>
    </xf>
    <xf numFmtId="0" fontId="9" fillId="0" borderId="4" xfId="8" applyNumberFormat="1" applyFont="1" applyFill="1" applyBorder="1" applyAlignment="1">
      <alignment horizontal="left" vertical="top" wrapText="1"/>
    </xf>
    <xf numFmtId="0" fontId="12" fillId="0" borderId="7" xfId="8" applyFont="1" applyFill="1" applyBorder="1" applyAlignment="1">
      <alignment horizontal="center" vertical="center"/>
    </xf>
    <xf numFmtId="0" fontId="9" fillId="0" borderId="2" xfId="7" applyFont="1" applyBorder="1" applyAlignment="1">
      <alignment horizontal="center" vertical="center" wrapText="1"/>
    </xf>
    <xf numFmtId="0" fontId="9" fillId="0" borderId="6" xfId="7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14" fillId="0" borderId="3" xfId="7" applyFont="1" applyBorder="1"/>
    <xf numFmtId="0" fontId="14" fillId="0" borderId="3" xfId="7" applyFont="1" applyBorder="1" applyAlignment="1">
      <alignment horizontal="left"/>
    </xf>
    <xf numFmtId="0" fontId="9" fillId="0" borderId="2" xfId="7" applyFont="1" applyBorder="1" applyAlignment="1">
      <alignment horizontal="left" vertical="center" wrapText="1"/>
    </xf>
    <xf numFmtId="0" fontId="9" fillId="0" borderId="4" xfId="7" applyFont="1" applyBorder="1" applyAlignment="1">
      <alignment horizontal="left" vertical="center" wrapText="1"/>
    </xf>
    <xf numFmtId="0" fontId="7" fillId="0" borderId="1" xfId="7" applyFont="1" applyBorder="1" applyAlignment="1">
      <alignment horizontal="left"/>
    </xf>
    <xf numFmtId="0" fontId="15" fillId="0" borderId="0" xfId="7" applyFont="1" applyAlignment="1">
      <alignment horizontal="left"/>
    </xf>
    <xf numFmtId="0" fontId="14" fillId="0" borderId="7" xfId="7" applyFont="1" applyBorder="1" applyAlignment="1">
      <alignment horizontal="left"/>
    </xf>
    <xf numFmtId="0" fontId="16" fillId="0" borderId="0" xfId="7" applyFont="1" applyAlignment="1">
      <alignment horizontal="right"/>
    </xf>
    <xf numFmtId="0" fontId="9" fillId="0" borderId="5" xfId="8" applyNumberFormat="1" applyFont="1" applyFill="1" applyBorder="1" applyAlignment="1">
      <alignment horizontal="center" vertical="center" wrapText="1"/>
    </xf>
    <xf numFmtId="0" fontId="7" fillId="0" borderId="2" xfId="7" applyFont="1" applyBorder="1" applyAlignment="1">
      <alignment horizontal="left" vertical="top" wrapText="1"/>
    </xf>
    <xf numFmtId="0" fontId="7" fillId="0" borderId="4" xfId="7" applyFont="1" applyBorder="1" applyAlignment="1">
      <alignment horizontal="left" vertical="top" wrapText="1"/>
    </xf>
    <xf numFmtId="0" fontId="9" fillId="0" borderId="2" xfId="7" applyFont="1" applyBorder="1" applyAlignment="1">
      <alignment vertical="center" wrapText="1"/>
    </xf>
    <xf numFmtId="0" fontId="9" fillId="0" borderId="4" xfId="7" applyFont="1" applyBorder="1" applyAlignment="1">
      <alignment vertical="center" wrapText="1"/>
    </xf>
    <xf numFmtId="0" fontId="7" fillId="0" borderId="2" xfId="8" applyNumberFormat="1" applyFont="1" applyFill="1" applyBorder="1" applyAlignment="1">
      <alignment vertical="top" wrapText="1"/>
    </xf>
    <xf numFmtId="0" fontId="7" fillId="0" borderId="4" xfId="8" applyNumberFormat="1" applyFont="1" applyFill="1" applyBorder="1" applyAlignment="1">
      <alignment vertical="top" wrapText="1"/>
    </xf>
    <xf numFmtId="0" fontId="7" fillId="0" borderId="10" xfId="7" applyFont="1" applyBorder="1" applyAlignment="1">
      <alignment horizontal="left" vertical="top" wrapText="1"/>
    </xf>
    <xf numFmtId="0" fontId="7" fillId="0" borderId="9" xfId="7" applyFont="1" applyBorder="1" applyAlignment="1">
      <alignment horizontal="left" vertical="top" wrapText="1"/>
    </xf>
    <xf numFmtId="0" fontId="12" fillId="0" borderId="7" xfId="7" applyFont="1" applyBorder="1" applyAlignment="1">
      <alignment horizontal="center" vertical="center"/>
    </xf>
    <xf numFmtId="0" fontId="14" fillId="0" borderId="3" xfId="0" applyFont="1" applyBorder="1" applyAlignment="1">
      <alignment horizontal="left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3" xfId="0" applyFont="1" applyBorder="1"/>
    <xf numFmtId="0" fontId="0" fillId="0" borderId="5" xfId="0" applyBorder="1" applyAlignment="1">
      <alignment horizontal="center" vertical="top"/>
    </xf>
    <xf numFmtId="0" fontId="9" fillId="0" borderId="2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right" wrapText="1"/>
    </xf>
    <xf numFmtId="0" fontId="12" fillId="0" borderId="7" xfId="0" applyFont="1" applyBorder="1" applyAlignment="1">
      <alignment horizontal="center" vertical="center"/>
    </xf>
  </cellXfs>
  <cellStyles count="34">
    <cellStyle name="Денежный" xfId="6" builtinId="4"/>
    <cellStyle name="Денежный 2" xfId="9"/>
    <cellStyle name="Денежный 2 2" xfId="10"/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8"/>
    <cellStyle name="Обычный 15" xfId="7"/>
    <cellStyle name="Обычный 16" xfId="15"/>
    <cellStyle name="Обычный 16 2" xfId="16"/>
    <cellStyle name="Обычный 17" xfId="5"/>
    <cellStyle name="Обычный 18" xfId="17"/>
    <cellStyle name="Обычный 19" xfId="18"/>
    <cellStyle name="Обычный 2" xfId="1"/>
    <cellStyle name="Обычный 2 2" xfId="19"/>
    <cellStyle name="Обычный 2 3" xfId="20"/>
    <cellStyle name="Обычный 20" xfId="21"/>
    <cellStyle name="Обычный 3" xfId="2"/>
    <cellStyle name="Обычный 3 2" xfId="22"/>
    <cellStyle name="Обычный 3 3" xfId="23"/>
    <cellStyle name="Обычный 4" xfId="24"/>
    <cellStyle name="Обычный 4 2" xfId="25"/>
    <cellStyle name="Обычный 5" xfId="26"/>
    <cellStyle name="Обычный 6" xfId="27"/>
    <cellStyle name="Обычный 7" xfId="28"/>
    <cellStyle name="Обычный 8" xfId="29"/>
    <cellStyle name="Обычный 9" xfId="30"/>
    <cellStyle name="Процентный 2" xfId="4"/>
    <cellStyle name="Процентный 3" xfId="31"/>
    <cellStyle name="Финансовый 2" xfId="3"/>
    <cellStyle name="Финансовый 2 2" xfId="32"/>
    <cellStyle name="Финансовый 3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48;&#1088;&#1072;/&#1056;&#1072;&#1073;&#1086;&#1095;&#1080;&#1081;%20&#1089;&#1090;&#1086;&#1083;/&#1054;&#1054;&#1054;%20&#1042;&#1059;&#1046;&#1050;&#1057;/&#1064;&#1074;&#1099;-&#1082;&#1088;&#1086;&#1074;&#1083;&#1103;-&#1082;&#1086;&#1079;&#1099;&#1088;&#1100;&#1082;&#1080;%20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8-2009"/>
      <sheetName val="швы"/>
      <sheetName val="козырьки"/>
      <sheetName val="кровля"/>
      <sheetName val="вентиляция"/>
    </sheetNames>
    <sheetDataSet>
      <sheetData sheetId="0" refreshError="1"/>
      <sheetData sheetId="1">
        <row r="5">
          <cell r="R5">
            <v>19.8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zoomScaleNormal="100" workbookViewId="0">
      <selection activeCell="B8" sqref="B8:C8"/>
    </sheetView>
  </sheetViews>
  <sheetFormatPr defaultRowHeight="15" x14ac:dyDescent="0.25"/>
  <cols>
    <col min="1" max="1" width="6.42578125" style="4" bestFit="1" customWidth="1"/>
    <col min="2" max="2" width="34.5703125" style="3" customWidth="1"/>
    <col min="3" max="3" width="24.42578125" style="2" customWidth="1"/>
    <col min="4" max="4" width="10.28515625" style="2" customWidth="1"/>
    <col min="5" max="5" width="12.140625" style="2" customWidth="1"/>
    <col min="6" max="16384" width="9.140625" style="1"/>
  </cols>
  <sheetData>
    <row r="1" spans="1:5" s="31" customFormat="1" ht="23.25" customHeight="1" x14ac:dyDescent="0.2">
      <c r="A1" s="99" t="s">
        <v>69</v>
      </c>
      <c r="B1" s="99"/>
      <c r="C1" s="99"/>
      <c r="D1" s="99"/>
      <c r="E1" s="32"/>
    </row>
    <row r="2" spans="1:5" s="28" customFormat="1" ht="12.75" x14ac:dyDescent="0.25">
      <c r="A2" s="30" t="s">
        <v>68</v>
      </c>
      <c r="B2" s="100" t="s">
        <v>67</v>
      </c>
      <c r="C2" s="101"/>
      <c r="D2" s="29" t="s">
        <v>66</v>
      </c>
      <c r="E2" s="29" t="s">
        <v>65</v>
      </c>
    </row>
    <row r="3" spans="1:5" x14ac:dyDescent="0.25">
      <c r="A3" s="17">
        <v>1</v>
      </c>
      <c r="B3" s="26" t="s">
        <v>64</v>
      </c>
      <c r="C3" s="27" t="s">
        <v>63</v>
      </c>
      <c r="D3" s="27"/>
      <c r="E3" s="22"/>
    </row>
    <row r="4" spans="1:5" x14ac:dyDescent="0.25">
      <c r="A4" s="17">
        <v>2</v>
      </c>
      <c r="B4" s="26" t="s">
        <v>62</v>
      </c>
      <c r="C4" s="22">
        <v>4</v>
      </c>
      <c r="D4" s="22"/>
      <c r="E4" s="22"/>
    </row>
    <row r="5" spans="1:5" x14ac:dyDescent="0.25">
      <c r="A5" s="17">
        <v>3</v>
      </c>
      <c r="B5" s="26" t="s">
        <v>61</v>
      </c>
      <c r="C5" s="22">
        <v>5</v>
      </c>
      <c r="D5" s="22"/>
      <c r="E5" s="22"/>
    </row>
    <row r="6" spans="1:5" ht="15" customHeight="1" x14ac:dyDescent="0.25">
      <c r="A6" s="17">
        <v>4</v>
      </c>
      <c r="B6" s="26" t="s">
        <v>60</v>
      </c>
      <c r="C6" s="22">
        <v>4</v>
      </c>
      <c r="D6" s="22"/>
      <c r="E6" s="22"/>
    </row>
    <row r="7" spans="1:5" ht="15" customHeight="1" x14ac:dyDescent="0.25">
      <c r="A7" s="17">
        <v>5</v>
      </c>
      <c r="B7" s="26" t="s">
        <v>59</v>
      </c>
      <c r="C7" s="22" t="s">
        <v>58</v>
      </c>
      <c r="D7" s="22"/>
      <c r="E7" s="22"/>
    </row>
    <row r="8" spans="1:5" ht="15" customHeight="1" x14ac:dyDescent="0.25">
      <c r="A8" s="17">
        <v>6</v>
      </c>
      <c r="B8" s="102" t="s">
        <v>105</v>
      </c>
      <c r="C8" s="103"/>
      <c r="D8" s="17" t="s">
        <v>9</v>
      </c>
      <c r="E8" s="22"/>
    </row>
    <row r="9" spans="1:5" x14ac:dyDescent="0.25">
      <c r="A9" s="86">
        <v>7</v>
      </c>
      <c r="B9" s="87" t="s">
        <v>57</v>
      </c>
      <c r="C9" s="19" t="s">
        <v>56</v>
      </c>
      <c r="D9" s="19" t="s">
        <v>37</v>
      </c>
      <c r="E9" s="22">
        <v>30</v>
      </c>
    </row>
    <row r="10" spans="1:5" x14ac:dyDescent="0.25">
      <c r="A10" s="86"/>
      <c r="B10" s="87"/>
      <c r="C10" s="19" t="s">
        <v>55</v>
      </c>
      <c r="D10" s="19" t="s">
        <v>16</v>
      </c>
      <c r="E10" s="22">
        <v>50</v>
      </c>
    </row>
    <row r="11" spans="1:5" x14ac:dyDescent="0.25">
      <c r="A11" s="86"/>
      <c r="B11" s="87"/>
      <c r="C11" s="19" t="s">
        <v>15</v>
      </c>
      <c r="D11" s="19" t="s">
        <v>9</v>
      </c>
      <c r="E11" s="22">
        <v>18000</v>
      </c>
    </row>
    <row r="12" spans="1:5" x14ac:dyDescent="0.25">
      <c r="A12" s="86">
        <v>8</v>
      </c>
      <c r="B12" s="87" t="s">
        <v>54</v>
      </c>
      <c r="C12" s="19" t="s">
        <v>53</v>
      </c>
      <c r="D12" s="19" t="s">
        <v>16</v>
      </c>
      <c r="E12" s="22">
        <v>36</v>
      </c>
    </row>
    <row r="13" spans="1:5" x14ac:dyDescent="0.25">
      <c r="A13" s="86"/>
      <c r="B13" s="87"/>
      <c r="C13" s="19" t="s">
        <v>15</v>
      </c>
      <c r="D13" s="19" t="s">
        <v>9</v>
      </c>
      <c r="E13" s="22">
        <f>21600/2</f>
        <v>10800</v>
      </c>
    </row>
    <row r="14" spans="1:5" ht="15" customHeight="1" x14ac:dyDescent="0.25">
      <c r="A14" s="86">
        <v>9</v>
      </c>
      <c r="B14" s="87" t="s">
        <v>52</v>
      </c>
      <c r="C14" s="19" t="s">
        <v>51</v>
      </c>
      <c r="D14" s="19" t="s">
        <v>18</v>
      </c>
      <c r="E14" s="22"/>
    </row>
    <row r="15" spans="1:5" x14ac:dyDescent="0.25">
      <c r="A15" s="86"/>
      <c r="B15" s="87"/>
      <c r="C15" s="19" t="s">
        <v>15</v>
      </c>
      <c r="D15" s="19" t="s">
        <v>9</v>
      </c>
      <c r="E15" s="22"/>
    </row>
    <row r="16" spans="1:5" ht="15" customHeight="1" x14ac:dyDescent="0.25">
      <c r="A16" s="86">
        <v>10</v>
      </c>
      <c r="B16" s="87" t="s">
        <v>50</v>
      </c>
      <c r="C16" s="19" t="s">
        <v>49</v>
      </c>
      <c r="D16" s="19" t="s">
        <v>18</v>
      </c>
      <c r="E16" s="22">
        <v>1</v>
      </c>
    </row>
    <row r="17" spans="1:5" x14ac:dyDescent="0.25">
      <c r="A17" s="86"/>
      <c r="B17" s="87"/>
      <c r="C17" s="19" t="s">
        <v>15</v>
      </c>
      <c r="D17" s="19" t="s">
        <v>9</v>
      </c>
      <c r="E17" s="22">
        <v>8000</v>
      </c>
    </row>
    <row r="18" spans="1:5" ht="15" customHeight="1" x14ac:dyDescent="0.25">
      <c r="A18" s="86">
        <v>12</v>
      </c>
      <c r="B18" s="87" t="s">
        <v>48</v>
      </c>
      <c r="C18" s="19" t="s">
        <v>47</v>
      </c>
      <c r="D18" s="19" t="s">
        <v>18</v>
      </c>
      <c r="E18" s="22"/>
    </row>
    <row r="19" spans="1:5" x14ac:dyDescent="0.25">
      <c r="A19" s="86"/>
      <c r="B19" s="87"/>
      <c r="C19" s="19" t="s">
        <v>46</v>
      </c>
      <c r="D19" s="19" t="s">
        <v>18</v>
      </c>
      <c r="E19" s="22"/>
    </row>
    <row r="20" spans="1:5" x14ac:dyDescent="0.25">
      <c r="A20" s="86"/>
      <c r="B20" s="87"/>
      <c r="C20" s="19" t="s">
        <v>45</v>
      </c>
      <c r="D20" s="19" t="s">
        <v>18</v>
      </c>
      <c r="E20" s="22"/>
    </row>
    <row r="21" spans="1:5" x14ac:dyDescent="0.25">
      <c r="A21" s="86"/>
      <c r="B21" s="87"/>
      <c r="C21" s="19" t="s">
        <v>15</v>
      </c>
      <c r="D21" s="19" t="s">
        <v>9</v>
      </c>
      <c r="E21" s="22"/>
    </row>
    <row r="22" spans="1:5" ht="15" customHeight="1" x14ac:dyDescent="0.25">
      <c r="A22" s="86">
        <v>13</v>
      </c>
      <c r="B22" s="87" t="s">
        <v>44</v>
      </c>
      <c r="C22" s="19" t="s">
        <v>43</v>
      </c>
      <c r="D22" s="19" t="s">
        <v>42</v>
      </c>
      <c r="E22" s="22"/>
    </row>
    <row r="23" spans="1:5" x14ac:dyDescent="0.25">
      <c r="A23" s="86"/>
      <c r="B23" s="87"/>
      <c r="C23" s="19" t="s">
        <v>41</v>
      </c>
      <c r="D23" s="19" t="s">
        <v>18</v>
      </c>
      <c r="E23" s="22"/>
    </row>
    <row r="24" spans="1:5" x14ac:dyDescent="0.25">
      <c r="A24" s="86"/>
      <c r="B24" s="87"/>
      <c r="C24" s="19" t="s">
        <v>40</v>
      </c>
      <c r="D24" s="19" t="s">
        <v>16</v>
      </c>
      <c r="E24" s="22"/>
    </row>
    <row r="25" spans="1:5" x14ac:dyDescent="0.25">
      <c r="A25" s="86"/>
      <c r="B25" s="87"/>
      <c r="C25" s="19" t="s">
        <v>15</v>
      </c>
      <c r="D25" s="19" t="s">
        <v>9</v>
      </c>
      <c r="E25" s="22"/>
    </row>
    <row r="26" spans="1:5" ht="15" customHeight="1" x14ac:dyDescent="0.25">
      <c r="A26" s="86">
        <v>14</v>
      </c>
      <c r="B26" s="87" t="s">
        <v>39</v>
      </c>
      <c r="C26" s="19" t="s">
        <v>38</v>
      </c>
      <c r="D26" s="19" t="s">
        <v>37</v>
      </c>
      <c r="E26" s="22"/>
    </row>
    <row r="27" spans="1:5" x14ac:dyDescent="0.25">
      <c r="A27" s="86"/>
      <c r="B27" s="87"/>
      <c r="C27" s="19" t="s">
        <v>36</v>
      </c>
      <c r="D27" s="19" t="s">
        <v>18</v>
      </c>
      <c r="E27" s="22"/>
    </row>
    <row r="28" spans="1:5" x14ac:dyDescent="0.25">
      <c r="A28" s="86"/>
      <c r="B28" s="87"/>
      <c r="C28" s="19" t="s">
        <v>35</v>
      </c>
      <c r="D28" s="19" t="s">
        <v>9</v>
      </c>
      <c r="E28" s="22"/>
    </row>
    <row r="29" spans="1:5" ht="15" customHeight="1" x14ac:dyDescent="0.25">
      <c r="A29" s="17">
        <v>15</v>
      </c>
      <c r="B29" s="97" t="s">
        <v>34</v>
      </c>
      <c r="C29" s="98"/>
      <c r="D29" s="22" t="s">
        <v>9</v>
      </c>
      <c r="E29" s="22">
        <f>E11+E13+E15+E17+E21+E25+E28</f>
        <v>36800</v>
      </c>
    </row>
    <row r="30" spans="1:5" ht="15" customHeight="1" x14ac:dyDescent="0.25">
      <c r="A30" s="86">
        <v>16</v>
      </c>
      <c r="B30" s="87" t="s">
        <v>33</v>
      </c>
      <c r="C30" s="24" t="s">
        <v>32</v>
      </c>
      <c r="D30" s="24" t="s">
        <v>18</v>
      </c>
      <c r="E30" s="22">
        <v>1</v>
      </c>
    </row>
    <row r="31" spans="1:5" x14ac:dyDescent="0.25">
      <c r="A31" s="86"/>
      <c r="B31" s="87"/>
      <c r="C31" s="24" t="s">
        <v>31</v>
      </c>
      <c r="D31" s="24" t="s">
        <v>18</v>
      </c>
      <c r="E31" s="22">
        <v>1</v>
      </c>
    </row>
    <row r="32" spans="1:5" x14ac:dyDescent="0.25">
      <c r="A32" s="86"/>
      <c r="B32" s="87"/>
      <c r="C32" s="25" t="s">
        <v>30</v>
      </c>
      <c r="D32" s="25" t="s">
        <v>16</v>
      </c>
      <c r="E32" s="22"/>
    </row>
    <row r="33" spans="1:5" x14ac:dyDescent="0.25">
      <c r="A33" s="86"/>
      <c r="B33" s="87"/>
      <c r="C33" s="24" t="s">
        <v>29</v>
      </c>
      <c r="D33" s="24" t="s">
        <v>18</v>
      </c>
      <c r="E33" s="22"/>
    </row>
    <row r="34" spans="1:5" x14ac:dyDescent="0.25">
      <c r="A34" s="86"/>
      <c r="B34" s="87"/>
      <c r="C34" s="24" t="s">
        <v>28</v>
      </c>
      <c r="D34" s="24" t="s">
        <v>18</v>
      </c>
      <c r="E34" s="22">
        <v>4</v>
      </c>
    </row>
    <row r="35" spans="1:5" x14ac:dyDescent="0.25">
      <c r="A35" s="86"/>
      <c r="B35" s="87"/>
      <c r="C35" s="24" t="s">
        <v>24</v>
      </c>
      <c r="D35" s="24" t="s">
        <v>18</v>
      </c>
      <c r="E35" s="22"/>
    </row>
    <row r="36" spans="1:5" x14ac:dyDescent="0.25">
      <c r="A36" s="86"/>
      <c r="B36" s="87"/>
      <c r="C36" s="19" t="s">
        <v>23</v>
      </c>
      <c r="D36" s="19" t="s">
        <v>16</v>
      </c>
      <c r="E36" s="22">
        <v>10</v>
      </c>
    </row>
    <row r="37" spans="1:5" x14ac:dyDescent="0.25">
      <c r="A37" s="86"/>
      <c r="B37" s="87"/>
      <c r="C37" s="19" t="s">
        <v>27</v>
      </c>
      <c r="D37" s="19" t="s">
        <v>16</v>
      </c>
      <c r="E37" s="22"/>
    </row>
    <row r="38" spans="1:5" x14ac:dyDescent="0.25">
      <c r="A38" s="86"/>
      <c r="B38" s="87"/>
      <c r="C38" s="19" t="s">
        <v>15</v>
      </c>
      <c r="D38" s="19" t="s">
        <v>9</v>
      </c>
      <c r="E38" s="18">
        <v>24200</v>
      </c>
    </row>
    <row r="39" spans="1:5" x14ac:dyDescent="0.25">
      <c r="A39" s="86">
        <v>17</v>
      </c>
      <c r="B39" s="87" t="s">
        <v>26</v>
      </c>
      <c r="C39" s="19" t="s">
        <v>25</v>
      </c>
      <c r="D39" s="19" t="s">
        <v>18</v>
      </c>
      <c r="E39" s="22"/>
    </row>
    <row r="40" spans="1:5" x14ac:dyDescent="0.25">
      <c r="A40" s="86"/>
      <c r="B40" s="87"/>
      <c r="C40" s="24" t="s">
        <v>24</v>
      </c>
      <c r="D40" s="24" t="s">
        <v>18</v>
      </c>
      <c r="E40" s="22"/>
    </row>
    <row r="41" spans="1:5" x14ac:dyDescent="0.25">
      <c r="A41" s="86"/>
      <c r="B41" s="87"/>
      <c r="C41" s="19" t="s">
        <v>23</v>
      </c>
      <c r="D41" s="19" t="s">
        <v>16</v>
      </c>
      <c r="E41" s="22">
        <v>12</v>
      </c>
    </row>
    <row r="42" spans="1:5" x14ac:dyDescent="0.25">
      <c r="A42" s="86"/>
      <c r="B42" s="87"/>
      <c r="C42" s="19" t="s">
        <v>15</v>
      </c>
      <c r="D42" s="19" t="s">
        <v>9</v>
      </c>
      <c r="E42" s="22">
        <v>9180</v>
      </c>
    </row>
    <row r="43" spans="1:5" x14ac:dyDescent="0.25">
      <c r="A43" s="86">
        <v>18</v>
      </c>
      <c r="B43" s="87" t="s">
        <v>22</v>
      </c>
      <c r="C43" s="19" t="s">
        <v>21</v>
      </c>
      <c r="D43" s="19" t="s">
        <v>18</v>
      </c>
      <c r="E43" s="22"/>
    </row>
    <row r="44" spans="1:5" x14ac:dyDescent="0.25">
      <c r="A44" s="86"/>
      <c r="B44" s="87"/>
      <c r="C44" s="23" t="s">
        <v>17</v>
      </c>
      <c r="D44" s="23" t="s">
        <v>16</v>
      </c>
      <c r="E44" s="22"/>
    </row>
    <row r="45" spans="1:5" x14ac:dyDescent="0.25">
      <c r="A45" s="86"/>
      <c r="B45" s="87"/>
      <c r="C45" s="19" t="s">
        <v>15</v>
      </c>
      <c r="D45" s="19" t="s">
        <v>9</v>
      </c>
      <c r="E45" s="22"/>
    </row>
    <row r="46" spans="1:5" ht="15" customHeight="1" x14ac:dyDescent="0.25">
      <c r="A46" s="86">
        <v>19</v>
      </c>
      <c r="B46" s="87" t="s">
        <v>20</v>
      </c>
      <c r="C46" s="23" t="s">
        <v>19</v>
      </c>
      <c r="D46" s="23" t="s">
        <v>18</v>
      </c>
      <c r="E46" s="22"/>
    </row>
    <row r="47" spans="1:5" x14ac:dyDescent="0.25">
      <c r="A47" s="86"/>
      <c r="B47" s="87"/>
      <c r="C47" s="23" t="s">
        <v>17</v>
      </c>
      <c r="D47" s="23" t="s">
        <v>16</v>
      </c>
      <c r="E47" s="22">
        <v>16</v>
      </c>
    </row>
    <row r="48" spans="1:5" x14ac:dyDescent="0.25">
      <c r="A48" s="86"/>
      <c r="B48" s="87"/>
      <c r="C48" s="19" t="s">
        <v>15</v>
      </c>
      <c r="D48" s="19" t="s">
        <v>9</v>
      </c>
      <c r="E48" s="18">
        <v>10435</v>
      </c>
    </row>
    <row r="49" spans="1:6" ht="30" customHeight="1" x14ac:dyDescent="0.25">
      <c r="A49" s="17"/>
      <c r="B49" s="90" t="s">
        <v>14</v>
      </c>
      <c r="C49" s="91"/>
      <c r="D49" s="21" t="s">
        <v>9</v>
      </c>
      <c r="E49" s="20">
        <v>12168</v>
      </c>
    </row>
    <row r="50" spans="1:6" ht="15" customHeight="1" x14ac:dyDescent="0.25">
      <c r="A50" s="17">
        <v>20</v>
      </c>
      <c r="B50" s="92" t="s">
        <v>13</v>
      </c>
      <c r="C50" s="93"/>
      <c r="D50" s="19" t="s">
        <v>9</v>
      </c>
      <c r="E50" s="15">
        <v>30420</v>
      </c>
    </row>
    <row r="51" spans="1:6" ht="15" customHeight="1" x14ac:dyDescent="0.25">
      <c r="A51" s="17">
        <v>21</v>
      </c>
      <c r="B51" s="94" t="s">
        <v>12</v>
      </c>
      <c r="C51" s="95"/>
      <c r="D51" s="16" t="s">
        <v>9</v>
      </c>
      <c r="E51" s="15">
        <f>E50+E49+E48+E45+E42+E38</f>
        <v>86403</v>
      </c>
    </row>
    <row r="52" spans="1:6" ht="15" customHeight="1" x14ac:dyDescent="0.25">
      <c r="A52" s="17">
        <v>22</v>
      </c>
      <c r="B52" s="94" t="s">
        <v>11</v>
      </c>
      <c r="C52" s="95"/>
      <c r="D52" s="16" t="s">
        <v>9</v>
      </c>
      <c r="E52" s="18">
        <f>E51+E29</f>
        <v>123203</v>
      </c>
    </row>
    <row r="53" spans="1:6" ht="15" customHeight="1" x14ac:dyDescent="0.25">
      <c r="A53" s="17">
        <v>23</v>
      </c>
      <c r="B53" s="94" t="s">
        <v>10</v>
      </c>
      <c r="C53" s="95"/>
      <c r="D53" s="16" t="s">
        <v>9</v>
      </c>
      <c r="E53" s="15">
        <v>121682</v>
      </c>
    </row>
    <row r="55" spans="1:6" ht="15" customHeight="1" x14ac:dyDescent="0.25">
      <c r="B55" s="96" t="s">
        <v>8</v>
      </c>
      <c r="C55" s="96"/>
      <c r="D55" s="12"/>
      <c r="E55" s="12"/>
      <c r="F55" s="2"/>
    </row>
    <row r="56" spans="1:6" x14ac:dyDescent="0.25">
      <c r="B56" s="13" t="s">
        <v>7</v>
      </c>
      <c r="C56" s="14"/>
      <c r="D56" s="88" t="s">
        <v>6</v>
      </c>
      <c r="E56" s="88"/>
      <c r="F56" s="2"/>
    </row>
    <row r="57" spans="1:6" x14ac:dyDescent="0.25">
      <c r="B57" s="13" t="s">
        <v>5</v>
      </c>
      <c r="C57" s="13"/>
      <c r="D57" s="12"/>
      <c r="E57" s="12"/>
      <c r="F57" s="2"/>
    </row>
    <row r="58" spans="1:6" x14ac:dyDescent="0.25">
      <c r="B58" s="89" t="s">
        <v>4</v>
      </c>
      <c r="C58" s="89"/>
      <c r="D58" s="5"/>
      <c r="E58" s="5"/>
      <c r="F58" s="2"/>
    </row>
    <row r="59" spans="1:6" x14ac:dyDescent="0.25">
      <c r="B59" s="11" t="s">
        <v>3</v>
      </c>
      <c r="C59" s="9"/>
      <c r="D59" s="8"/>
      <c r="E59" s="8"/>
      <c r="F59" s="2"/>
    </row>
    <row r="60" spans="1:6" x14ac:dyDescent="0.25">
      <c r="B60" s="10" t="s">
        <v>3</v>
      </c>
      <c r="C60" s="9"/>
      <c r="D60" s="8"/>
      <c r="E60" s="8"/>
      <c r="F60" s="2"/>
    </row>
    <row r="61" spans="1:6" x14ac:dyDescent="0.25">
      <c r="B61" s="7" t="s">
        <v>2</v>
      </c>
      <c r="C61" s="6"/>
      <c r="D61" s="5"/>
      <c r="E61" s="5"/>
      <c r="F61" s="2"/>
    </row>
  </sheetData>
  <mergeCells count="34">
    <mergeCell ref="A12:A13"/>
    <mergeCell ref="B12:B13"/>
    <mergeCell ref="A1:D1"/>
    <mergeCell ref="B2:C2"/>
    <mergeCell ref="B8:C8"/>
    <mergeCell ref="A9:A11"/>
    <mergeCell ref="B9:B11"/>
    <mergeCell ref="A43:A45"/>
    <mergeCell ref="B43:B45"/>
    <mergeCell ref="A30:A38"/>
    <mergeCell ref="B30:B38"/>
    <mergeCell ref="A14:A15"/>
    <mergeCell ref="B14:B15"/>
    <mergeCell ref="A16:A17"/>
    <mergeCell ref="B16:B17"/>
    <mergeCell ref="A18:A21"/>
    <mergeCell ref="B18:B21"/>
    <mergeCell ref="A22:A25"/>
    <mergeCell ref="B22:B25"/>
    <mergeCell ref="A26:A28"/>
    <mergeCell ref="B26:B28"/>
    <mergeCell ref="B29:C29"/>
    <mergeCell ref="A39:A42"/>
    <mergeCell ref="B39:B42"/>
    <mergeCell ref="A46:A48"/>
    <mergeCell ref="B46:B48"/>
    <mergeCell ref="D56:E56"/>
    <mergeCell ref="B58:C58"/>
    <mergeCell ref="B49:C49"/>
    <mergeCell ref="B50:C50"/>
    <mergeCell ref="B51:C51"/>
    <mergeCell ref="B52:C52"/>
    <mergeCell ref="B53:C53"/>
    <mergeCell ref="B55:C5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5"/>
  <sheetViews>
    <sheetView workbookViewId="0">
      <selection activeCell="B12" sqref="B12:C12"/>
    </sheetView>
  </sheetViews>
  <sheetFormatPr defaultRowHeight="15" x14ac:dyDescent="0.25"/>
  <cols>
    <col min="1" max="1" width="6.42578125" style="4" bestFit="1" customWidth="1"/>
    <col min="2" max="2" width="34.5703125" style="3" customWidth="1"/>
    <col min="3" max="3" width="24.42578125" style="2" customWidth="1"/>
    <col min="4" max="4" width="10.28515625" style="2" customWidth="1"/>
    <col min="5" max="5" width="11.85546875" style="2" customWidth="1"/>
    <col min="6" max="16384" width="9.140625" style="1"/>
  </cols>
  <sheetData>
    <row r="1" spans="1:5" x14ac:dyDescent="0.25">
      <c r="C1" s="111" t="s">
        <v>81</v>
      </c>
      <c r="D1" s="111"/>
      <c r="E1" s="111"/>
    </row>
    <row r="2" spans="1:5" x14ac:dyDescent="0.25">
      <c r="C2" s="111" t="s">
        <v>0</v>
      </c>
      <c r="D2" s="111"/>
      <c r="E2" s="111"/>
    </row>
    <row r="3" spans="1:5" x14ac:dyDescent="0.25">
      <c r="C3" s="111" t="s">
        <v>80</v>
      </c>
      <c r="D3" s="111"/>
      <c r="E3" s="111"/>
    </row>
    <row r="4" spans="1:5" x14ac:dyDescent="0.25">
      <c r="C4" s="111" t="s">
        <v>79</v>
      </c>
      <c r="D4" s="111"/>
      <c r="E4" s="111"/>
    </row>
    <row r="5" spans="1:5" s="31" customFormat="1" ht="23.25" customHeight="1" x14ac:dyDescent="0.2">
      <c r="A5" s="99" t="s">
        <v>78</v>
      </c>
      <c r="B5" s="99"/>
      <c r="C5" s="99"/>
      <c r="D5" s="99"/>
      <c r="E5" s="99"/>
    </row>
    <row r="6" spans="1:5" s="28" customFormat="1" ht="25.5" x14ac:dyDescent="0.25">
      <c r="A6" s="16" t="s">
        <v>68</v>
      </c>
      <c r="B6" s="112" t="s">
        <v>67</v>
      </c>
      <c r="C6" s="112"/>
      <c r="D6" s="16" t="s">
        <v>66</v>
      </c>
      <c r="E6" s="37" t="s">
        <v>77</v>
      </c>
    </row>
    <row r="7" spans="1:5" x14ac:dyDescent="0.25">
      <c r="A7" s="17">
        <v>1</v>
      </c>
      <c r="B7" s="26" t="s">
        <v>64</v>
      </c>
      <c r="C7" s="27" t="s">
        <v>63</v>
      </c>
      <c r="D7" s="27"/>
      <c r="E7" s="22"/>
    </row>
    <row r="8" spans="1:5" x14ac:dyDescent="0.25">
      <c r="A8" s="17">
        <v>2</v>
      </c>
      <c r="B8" s="26" t="s">
        <v>62</v>
      </c>
      <c r="C8" s="22">
        <v>4</v>
      </c>
      <c r="D8" s="22"/>
      <c r="E8" s="22"/>
    </row>
    <row r="9" spans="1:5" x14ac:dyDescent="0.25">
      <c r="A9" s="17">
        <v>3</v>
      </c>
      <c r="B9" s="26" t="s">
        <v>61</v>
      </c>
      <c r="C9" s="22">
        <v>5</v>
      </c>
      <c r="D9" s="22"/>
      <c r="E9" s="22"/>
    </row>
    <row r="10" spans="1:5" ht="15" customHeight="1" x14ac:dyDescent="0.25">
      <c r="A10" s="17">
        <v>4</v>
      </c>
      <c r="B10" s="26" t="s">
        <v>60</v>
      </c>
      <c r="C10" s="22">
        <v>4</v>
      </c>
      <c r="D10" s="22"/>
      <c r="E10" s="22"/>
    </row>
    <row r="11" spans="1:5" ht="15" customHeight="1" x14ac:dyDescent="0.25">
      <c r="A11" s="17">
        <v>5</v>
      </c>
      <c r="B11" s="26" t="s">
        <v>59</v>
      </c>
      <c r="C11" s="22" t="s">
        <v>58</v>
      </c>
      <c r="D11" s="22"/>
      <c r="E11" s="22"/>
    </row>
    <row r="12" spans="1:5" ht="15" customHeight="1" x14ac:dyDescent="0.25">
      <c r="A12" s="17">
        <v>6</v>
      </c>
      <c r="B12" s="113" t="s">
        <v>104</v>
      </c>
      <c r="C12" s="114"/>
      <c r="D12" s="17" t="s">
        <v>9</v>
      </c>
      <c r="E12" s="22"/>
    </row>
    <row r="13" spans="1:5" x14ac:dyDescent="0.25">
      <c r="A13" s="86">
        <v>7</v>
      </c>
      <c r="B13" s="87" t="s">
        <v>57</v>
      </c>
      <c r="C13" s="19" t="s">
        <v>56</v>
      </c>
      <c r="D13" s="19" t="s">
        <v>37</v>
      </c>
      <c r="E13" s="36"/>
    </row>
    <row r="14" spans="1:5" x14ac:dyDescent="0.25">
      <c r="A14" s="86"/>
      <c r="B14" s="87"/>
      <c r="C14" s="19" t="s">
        <v>55</v>
      </c>
      <c r="D14" s="19" t="s">
        <v>16</v>
      </c>
      <c r="E14" s="36">
        <v>30</v>
      </c>
    </row>
    <row r="15" spans="1:5" x14ac:dyDescent="0.25">
      <c r="A15" s="86"/>
      <c r="B15" s="87"/>
      <c r="C15" s="19" t="s">
        <v>15</v>
      </c>
      <c r="D15" s="19" t="s">
        <v>9</v>
      </c>
      <c r="E15" s="36">
        <f>E14*620</f>
        <v>18600</v>
      </c>
    </row>
    <row r="16" spans="1:5" x14ac:dyDescent="0.25">
      <c r="A16" s="86">
        <v>8</v>
      </c>
      <c r="B16" s="87" t="s">
        <v>54</v>
      </c>
      <c r="C16" s="19" t="s">
        <v>53</v>
      </c>
      <c r="D16" s="19" t="s">
        <v>16</v>
      </c>
      <c r="E16" s="36">
        <f>[1]швы!$R$6</f>
        <v>0</v>
      </c>
    </row>
    <row r="17" spans="1:5" x14ac:dyDescent="0.25">
      <c r="A17" s="86"/>
      <c r="B17" s="87"/>
      <c r="C17" s="19" t="s">
        <v>15</v>
      </c>
      <c r="D17" s="19" t="s">
        <v>9</v>
      </c>
      <c r="E17" s="36"/>
    </row>
    <row r="18" spans="1:5" ht="15" customHeight="1" x14ac:dyDescent="0.25">
      <c r="A18" s="86">
        <v>9</v>
      </c>
      <c r="B18" s="87" t="s">
        <v>52</v>
      </c>
      <c r="C18" s="19" t="s">
        <v>51</v>
      </c>
      <c r="D18" s="19" t="s">
        <v>18</v>
      </c>
      <c r="E18" s="36"/>
    </row>
    <row r="19" spans="1:5" x14ac:dyDescent="0.25">
      <c r="A19" s="86"/>
      <c r="B19" s="87"/>
      <c r="C19" s="19" t="s">
        <v>15</v>
      </c>
      <c r="D19" s="19" t="s">
        <v>9</v>
      </c>
      <c r="E19" s="36"/>
    </row>
    <row r="20" spans="1:5" ht="15" customHeight="1" x14ac:dyDescent="0.25">
      <c r="A20" s="86">
        <v>10</v>
      </c>
      <c r="B20" s="87" t="s">
        <v>50</v>
      </c>
      <c r="C20" s="19" t="s">
        <v>49</v>
      </c>
      <c r="D20" s="19" t="s">
        <v>18</v>
      </c>
      <c r="E20" s="36">
        <v>4</v>
      </c>
    </row>
    <row r="21" spans="1:5" x14ac:dyDescent="0.25">
      <c r="A21" s="86"/>
      <c r="B21" s="87"/>
      <c r="C21" s="19" t="s">
        <v>15</v>
      </c>
      <c r="D21" s="19" t="s">
        <v>9</v>
      </c>
      <c r="E21" s="36">
        <f>E20*3000</f>
        <v>12000</v>
      </c>
    </row>
    <row r="22" spans="1:5" ht="15" customHeight="1" x14ac:dyDescent="0.25">
      <c r="A22" s="86">
        <v>12</v>
      </c>
      <c r="B22" s="87" t="s">
        <v>48</v>
      </c>
      <c r="C22" s="19" t="s">
        <v>47</v>
      </c>
      <c r="D22" s="19" t="s">
        <v>18</v>
      </c>
      <c r="E22" s="36"/>
    </row>
    <row r="23" spans="1:5" x14ac:dyDescent="0.25">
      <c r="A23" s="86"/>
      <c r="B23" s="87"/>
      <c r="C23" s="19" t="s">
        <v>46</v>
      </c>
      <c r="D23" s="19" t="s">
        <v>18</v>
      </c>
      <c r="E23" s="36"/>
    </row>
    <row r="24" spans="1:5" x14ac:dyDescent="0.25">
      <c r="A24" s="86"/>
      <c r="B24" s="87"/>
      <c r="C24" s="19" t="s">
        <v>76</v>
      </c>
      <c r="D24" s="19" t="s">
        <v>18</v>
      </c>
      <c r="E24" s="36">
        <v>2</v>
      </c>
    </row>
    <row r="25" spans="1:5" x14ac:dyDescent="0.25">
      <c r="A25" s="86"/>
      <c r="B25" s="87"/>
      <c r="C25" s="19" t="s">
        <v>15</v>
      </c>
      <c r="D25" s="19" t="s">
        <v>9</v>
      </c>
      <c r="E25" s="36">
        <f>E24*16000</f>
        <v>32000</v>
      </c>
    </row>
    <row r="26" spans="1:5" ht="15" customHeight="1" x14ac:dyDescent="0.25">
      <c r="A26" s="86">
        <v>13</v>
      </c>
      <c r="B26" s="87" t="s">
        <v>44</v>
      </c>
      <c r="C26" s="19" t="s">
        <v>43</v>
      </c>
      <c r="D26" s="19" t="s">
        <v>42</v>
      </c>
      <c r="E26" s="36"/>
    </row>
    <row r="27" spans="1:5" x14ac:dyDescent="0.25">
      <c r="A27" s="86"/>
      <c r="B27" s="87"/>
      <c r="C27" s="19" t="s">
        <v>41</v>
      </c>
      <c r="D27" s="19" t="s">
        <v>18</v>
      </c>
      <c r="E27" s="36"/>
    </row>
    <row r="28" spans="1:5" x14ac:dyDescent="0.25">
      <c r="A28" s="86"/>
      <c r="B28" s="87"/>
      <c r="C28" s="19" t="s">
        <v>40</v>
      </c>
      <c r="D28" s="19" t="s">
        <v>16</v>
      </c>
      <c r="E28" s="36"/>
    </row>
    <row r="29" spans="1:5" x14ac:dyDescent="0.25">
      <c r="A29" s="86"/>
      <c r="B29" s="87"/>
      <c r="C29" s="19" t="s">
        <v>15</v>
      </c>
      <c r="D29" s="19" t="s">
        <v>9</v>
      </c>
      <c r="E29" s="36"/>
    </row>
    <row r="30" spans="1:5" ht="15" customHeight="1" x14ac:dyDescent="0.25">
      <c r="A30" s="86">
        <v>14</v>
      </c>
      <c r="B30" s="87" t="s">
        <v>39</v>
      </c>
      <c r="C30" s="19" t="s">
        <v>38</v>
      </c>
      <c r="D30" s="19" t="s">
        <v>37</v>
      </c>
      <c r="E30" s="36"/>
    </row>
    <row r="31" spans="1:5" x14ac:dyDescent="0.25">
      <c r="A31" s="86"/>
      <c r="B31" s="87"/>
      <c r="C31" s="19" t="s">
        <v>36</v>
      </c>
      <c r="D31" s="19" t="s">
        <v>18</v>
      </c>
      <c r="E31" s="36"/>
    </row>
    <row r="32" spans="1:5" x14ac:dyDescent="0.25">
      <c r="A32" s="86"/>
      <c r="B32" s="87"/>
      <c r="C32" s="19" t="s">
        <v>35</v>
      </c>
      <c r="D32" s="19" t="s">
        <v>9</v>
      </c>
      <c r="E32" s="36"/>
    </row>
    <row r="33" spans="1:5" ht="15" customHeight="1" x14ac:dyDescent="0.25">
      <c r="A33" s="17">
        <v>15</v>
      </c>
      <c r="B33" s="97" t="s">
        <v>34</v>
      </c>
      <c r="C33" s="98"/>
      <c r="D33" s="22" t="s">
        <v>9</v>
      </c>
      <c r="E33" s="36">
        <f>E15+E17+E19+E21+E25+E29+E32</f>
        <v>62600</v>
      </c>
    </row>
    <row r="34" spans="1:5" ht="15" customHeight="1" x14ac:dyDescent="0.25">
      <c r="A34" s="86">
        <v>16</v>
      </c>
      <c r="B34" s="87" t="s">
        <v>33</v>
      </c>
      <c r="C34" s="24" t="s">
        <v>32</v>
      </c>
      <c r="D34" s="24" t="s">
        <v>18</v>
      </c>
      <c r="E34" s="36"/>
    </row>
    <row r="35" spans="1:5" x14ac:dyDescent="0.25">
      <c r="A35" s="86"/>
      <c r="B35" s="87"/>
      <c r="C35" s="24" t="s">
        <v>31</v>
      </c>
      <c r="D35" s="24" t="s">
        <v>18</v>
      </c>
      <c r="E35" s="36"/>
    </row>
    <row r="36" spans="1:5" x14ac:dyDescent="0.25">
      <c r="A36" s="86"/>
      <c r="B36" s="87"/>
      <c r="C36" s="25" t="s">
        <v>30</v>
      </c>
      <c r="D36" s="25" t="s">
        <v>16</v>
      </c>
      <c r="E36" s="36"/>
    </row>
    <row r="37" spans="1:5" x14ac:dyDescent="0.25">
      <c r="A37" s="86"/>
      <c r="B37" s="87"/>
      <c r="C37" s="24" t="s">
        <v>29</v>
      </c>
      <c r="D37" s="24" t="s">
        <v>18</v>
      </c>
      <c r="E37" s="36"/>
    </row>
    <row r="38" spans="1:5" x14ac:dyDescent="0.25">
      <c r="A38" s="86"/>
      <c r="B38" s="87"/>
      <c r="C38" s="24" t="s">
        <v>28</v>
      </c>
      <c r="D38" s="24" t="s">
        <v>18</v>
      </c>
      <c r="E38" s="36"/>
    </row>
    <row r="39" spans="1:5" x14ac:dyDescent="0.25">
      <c r="A39" s="86"/>
      <c r="B39" s="87"/>
      <c r="C39" s="24" t="s">
        <v>24</v>
      </c>
      <c r="D39" s="24" t="s">
        <v>18</v>
      </c>
      <c r="E39" s="36"/>
    </row>
    <row r="40" spans="1:5" x14ac:dyDescent="0.25">
      <c r="A40" s="86"/>
      <c r="B40" s="87"/>
      <c r="C40" s="19" t="s">
        <v>23</v>
      </c>
      <c r="D40" s="19" t="s">
        <v>16</v>
      </c>
      <c r="E40" s="36"/>
    </row>
    <row r="41" spans="1:5" x14ac:dyDescent="0.25">
      <c r="A41" s="86"/>
      <c r="B41" s="87"/>
      <c r="C41" s="19" t="s">
        <v>27</v>
      </c>
      <c r="D41" s="19" t="s">
        <v>16</v>
      </c>
      <c r="E41" s="36"/>
    </row>
    <row r="42" spans="1:5" x14ac:dyDescent="0.25">
      <c r="A42" s="86"/>
      <c r="B42" s="87"/>
      <c r="C42" s="19" t="s">
        <v>15</v>
      </c>
      <c r="D42" s="19" t="s">
        <v>9</v>
      </c>
      <c r="E42" s="36">
        <v>5278</v>
      </c>
    </row>
    <row r="43" spans="1:5" x14ac:dyDescent="0.25">
      <c r="A43" s="86">
        <v>17</v>
      </c>
      <c r="B43" s="87" t="s">
        <v>26</v>
      </c>
      <c r="C43" s="19" t="s">
        <v>25</v>
      </c>
      <c r="D43" s="19" t="s">
        <v>18</v>
      </c>
      <c r="E43" s="36"/>
    </row>
    <row r="44" spans="1:5" x14ac:dyDescent="0.25">
      <c r="A44" s="86"/>
      <c r="B44" s="87"/>
      <c r="C44" s="24" t="s">
        <v>24</v>
      </c>
      <c r="D44" s="24" t="s">
        <v>18</v>
      </c>
      <c r="E44" s="36"/>
    </row>
    <row r="45" spans="1:5" x14ac:dyDescent="0.25">
      <c r="A45" s="86"/>
      <c r="B45" s="87"/>
      <c r="C45" s="19" t="s">
        <v>23</v>
      </c>
      <c r="D45" s="19" t="s">
        <v>16</v>
      </c>
      <c r="E45" s="36"/>
    </row>
    <row r="46" spans="1:5" x14ac:dyDescent="0.25">
      <c r="A46" s="86"/>
      <c r="B46" s="87"/>
      <c r="C46" s="19" t="s">
        <v>15</v>
      </c>
      <c r="D46" s="19" t="s">
        <v>9</v>
      </c>
      <c r="E46" s="36">
        <v>4188</v>
      </c>
    </row>
    <row r="47" spans="1:5" x14ac:dyDescent="0.25">
      <c r="A47" s="86">
        <v>18</v>
      </c>
      <c r="B47" s="87" t="s">
        <v>22</v>
      </c>
      <c r="C47" s="19" t="s">
        <v>21</v>
      </c>
      <c r="D47" s="19" t="s">
        <v>18</v>
      </c>
      <c r="E47" s="36"/>
    </row>
    <row r="48" spans="1:5" x14ac:dyDescent="0.25">
      <c r="A48" s="86"/>
      <c r="B48" s="87"/>
      <c r="C48" s="23" t="s">
        <v>17</v>
      </c>
      <c r="D48" s="23" t="s">
        <v>16</v>
      </c>
      <c r="E48" s="36"/>
    </row>
    <row r="49" spans="1:5" x14ac:dyDescent="0.25">
      <c r="A49" s="86"/>
      <c r="B49" s="87"/>
      <c r="C49" s="19" t="s">
        <v>15</v>
      </c>
      <c r="D49" s="19" t="s">
        <v>9</v>
      </c>
      <c r="E49" s="36">
        <v>2500</v>
      </c>
    </row>
    <row r="50" spans="1:5" ht="15" customHeight="1" x14ac:dyDescent="0.25">
      <c r="A50" s="86">
        <v>19</v>
      </c>
      <c r="B50" s="87" t="s">
        <v>20</v>
      </c>
      <c r="C50" s="23" t="s">
        <v>19</v>
      </c>
      <c r="D50" s="23" t="s">
        <v>18</v>
      </c>
      <c r="E50" s="36"/>
    </row>
    <row r="51" spans="1:5" x14ac:dyDescent="0.25">
      <c r="A51" s="86"/>
      <c r="B51" s="87"/>
      <c r="C51" s="23" t="s">
        <v>17</v>
      </c>
      <c r="D51" s="23" t="s">
        <v>16</v>
      </c>
      <c r="E51" s="36">
        <v>20</v>
      </c>
    </row>
    <row r="52" spans="1:5" x14ac:dyDescent="0.25">
      <c r="A52" s="86"/>
      <c r="B52" s="87"/>
      <c r="C52" s="19" t="s">
        <v>15</v>
      </c>
      <c r="D52" s="19" t="s">
        <v>9</v>
      </c>
      <c r="E52" s="36">
        <f>E51*950</f>
        <v>19000</v>
      </c>
    </row>
    <row r="53" spans="1:5" ht="30" customHeight="1" x14ac:dyDescent="0.25">
      <c r="A53" s="17"/>
      <c r="B53" s="90" t="s">
        <v>14</v>
      </c>
      <c r="C53" s="91"/>
      <c r="D53" s="21" t="s">
        <v>9</v>
      </c>
      <c r="E53" s="36">
        <f>E57*0.1</f>
        <v>12994.900000000001</v>
      </c>
    </row>
    <row r="54" spans="1:5" ht="15" customHeight="1" x14ac:dyDescent="0.25">
      <c r="A54" s="17">
        <v>20</v>
      </c>
      <c r="B54" s="92" t="s">
        <v>13</v>
      </c>
      <c r="C54" s="93"/>
      <c r="D54" s="19" t="s">
        <v>9</v>
      </c>
      <c r="E54" s="36">
        <f>E57*0.25</f>
        <v>32487.25</v>
      </c>
    </row>
    <row r="55" spans="1:5" ht="15" customHeight="1" x14ac:dyDescent="0.25">
      <c r="A55" s="17">
        <v>21</v>
      </c>
      <c r="B55" s="94" t="s">
        <v>12</v>
      </c>
      <c r="C55" s="95"/>
      <c r="D55" s="16" t="s">
        <v>9</v>
      </c>
      <c r="E55" s="36">
        <f>E54+E53+E52+E49+E46+E42</f>
        <v>76448.149999999994</v>
      </c>
    </row>
    <row r="56" spans="1:5" ht="15" customHeight="1" x14ac:dyDescent="0.25">
      <c r="A56" s="17">
        <v>22</v>
      </c>
      <c r="B56" s="106" t="s">
        <v>75</v>
      </c>
      <c r="C56" s="107"/>
      <c r="D56" s="16" t="s">
        <v>9</v>
      </c>
      <c r="E56" s="36">
        <f>E55+E33</f>
        <v>139048.15</v>
      </c>
    </row>
    <row r="57" spans="1:5" ht="15" customHeight="1" x14ac:dyDescent="0.25">
      <c r="A57" s="17">
        <v>23</v>
      </c>
      <c r="B57" s="90" t="s">
        <v>74</v>
      </c>
      <c r="C57" s="91"/>
      <c r="D57" s="16" t="s">
        <v>9</v>
      </c>
      <c r="E57" s="36">
        <v>129949</v>
      </c>
    </row>
    <row r="58" spans="1:5" x14ac:dyDescent="0.25">
      <c r="B58" s="108" t="s">
        <v>73</v>
      </c>
      <c r="C58" s="108"/>
      <c r="D58" s="35"/>
      <c r="E58" s="34"/>
    </row>
    <row r="59" spans="1:5" x14ac:dyDescent="0.25">
      <c r="B59" s="13" t="s">
        <v>72</v>
      </c>
      <c r="C59" s="14"/>
      <c r="D59" s="109" t="s">
        <v>71</v>
      </c>
      <c r="E59" s="109"/>
    </row>
    <row r="60" spans="1:5" x14ac:dyDescent="0.25">
      <c r="B60" s="13" t="s">
        <v>70</v>
      </c>
      <c r="C60" s="14"/>
      <c r="D60" s="109" t="s">
        <v>1</v>
      </c>
      <c r="E60" s="109"/>
    </row>
    <row r="61" spans="1:5" x14ac:dyDescent="0.25">
      <c r="B61" s="13" t="s">
        <v>5</v>
      </c>
      <c r="C61" s="13"/>
      <c r="D61" s="33"/>
      <c r="E61" s="33"/>
    </row>
    <row r="62" spans="1:5" x14ac:dyDescent="0.25">
      <c r="B62" s="110" t="s">
        <v>4</v>
      </c>
      <c r="C62" s="110"/>
      <c r="D62" s="110"/>
      <c r="E62" s="110"/>
    </row>
    <row r="63" spans="1:5" x14ac:dyDescent="0.25">
      <c r="B63" s="104" t="s">
        <v>3</v>
      </c>
      <c r="C63" s="104"/>
      <c r="D63" s="104"/>
      <c r="E63" s="104"/>
    </row>
    <row r="64" spans="1:5" x14ac:dyDescent="0.25">
      <c r="B64" s="105" t="s">
        <v>3</v>
      </c>
      <c r="C64" s="105"/>
      <c r="D64" s="105"/>
      <c r="E64" s="105"/>
    </row>
    <row r="65" spans="2:5" s="1" customFormat="1" x14ac:dyDescent="0.25">
      <c r="B65" s="105" t="s">
        <v>2</v>
      </c>
      <c r="C65" s="105"/>
      <c r="D65" s="105"/>
      <c r="E65" s="105"/>
    </row>
  </sheetData>
  <mergeCells count="42">
    <mergeCell ref="A22:A25"/>
    <mergeCell ref="B22:B25"/>
    <mergeCell ref="A18:A19"/>
    <mergeCell ref="B18:B19"/>
    <mergeCell ref="C1:E1"/>
    <mergeCell ref="C2:E2"/>
    <mergeCell ref="C3:E3"/>
    <mergeCell ref="C4:E4"/>
    <mergeCell ref="A5:E5"/>
    <mergeCell ref="B6:C6"/>
    <mergeCell ref="B12:C12"/>
    <mergeCell ref="A13:A15"/>
    <mergeCell ref="B13:B15"/>
    <mergeCell ref="A16:A17"/>
    <mergeCell ref="B16:B17"/>
    <mergeCell ref="A20:A21"/>
    <mergeCell ref="B20:B21"/>
    <mergeCell ref="A26:A29"/>
    <mergeCell ref="B26:B29"/>
    <mergeCell ref="B54:C54"/>
    <mergeCell ref="A30:A32"/>
    <mergeCell ref="B30:B32"/>
    <mergeCell ref="B33:C33"/>
    <mergeCell ref="A34:A42"/>
    <mergeCell ref="B34:B42"/>
    <mergeCell ref="A43:A46"/>
    <mergeCell ref="B43:B46"/>
    <mergeCell ref="A47:A49"/>
    <mergeCell ref="B47:B49"/>
    <mergeCell ref="A50:A52"/>
    <mergeCell ref="B50:B52"/>
    <mergeCell ref="B53:C53"/>
    <mergeCell ref="B63:E63"/>
    <mergeCell ref="B64:E64"/>
    <mergeCell ref="B65:E65"/>
    <mergeCell ref="B55:C55"/>
    <mergeCell ref="B56:C56"/>
    <mergeCell ref="B57:C57"/>
    <mergeCell ref="B58:C58"/>
    <mergeCell ref="D59:E59"/>
    <mergeCell ref="D60:E60"/>
    <mergeCell ref="B62:E6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B28" workbookViewId="0">
      <selection activeCell="E14" sqref="E14"/>
    </sheetView>
  </sheetViews>
  <sheetFormatPr defaultRowHeight="15" x14ac:dyDescent="0.25"/>
  <cols>
    <col min="1" max="1" width="6.42578125" style="4" bestFit="1" customWidth="1"/>
    <col min="2" max="2" width="40.85546875" style="3" customWidth="1"/>
    <col min="3" max="3" width="24.42578125" style="2" customWidth="1"/>
    <col min="4" max="5" width="10.28515625" style="2" customWidth="1"/>
    <col min="6" max="6" width="9.5703125" style="1" bestFit="1" customWidth="1"/>
    <col min="7" max="16384" width="9.140625" style="1"/>
  </cols>
  <sheetData>
    <row r="1" spans="1:6" x14ac:dyDescent="0.25">
      <c r="C1" s="111" t="s">
        <v>81</v>
      </c>
      <c r="D1" s="111"/>
      <c r="E1" s="111"/>
    </row>
    <row r="2" spans="1:6" x14ac:dyDescent="0.25">
      <c r="C2" s="111" t="s">
        <v>0</v>
      </c>
      <c r="D2" s="111"/>
      <c r="E2" s="111"/>
    </row>
    <row r="3" spans="1:6" x14ac:dyDescent="0.25">
      <c r="C3" s="111" t="s">
        <v>80</v>
      </c>
      <c r="D3" s="111"/>
      <c r="E3" s="111"/>
    </row>
    <row r="4" spans="1:6" x14ac:dyDescent="0.25">
      <c r="C4" s="111" t="s">
        <v>97</v>
      </c>
      <c r="D4" s="111"/>
      <c r="E4" s="111"/>
    </row>
    <row r="5" spans="1:6" s="31" customFormat="1" ht="23.25" customHeight="1" thickBot="1" x14ac:dyDescent="0.25">
      <c r="A5" s="121" t="s">
        <v>96</v>
      </c>
      <c r="B5" s="121"/>
      <c r="C5" s="121"/>
      <c r="D5" s="121"/>
      <c r="E5" s="121"/>
    </row>
    <row r="6" spans="1:6" s="28" customFormat="1" ht="26.25" thickBot="1" x14ac:dyDescent="0.3">
      <c r="A6" s="16" t="s">
        <v>68</v>
      </c>
      <c r="B6" s="112" t="s">
        <v>67</v>
      </c>
      <c r="C6" s="112"/>
      <c r="D6" s="16" t="s">
        <v>66</v>
      </c>
      <c r="E6" s="56" t="s">
        <v>95</v>
      </c>
    </row>
    <row r="7" spans="1:6" s="38" customFormat="1" ht="12" x14ac:dyDescent="0.2">
      <c r="A7" s="45">
        <v>1</v>
      </c>
      <c r="B7" s="55" t="s">
        <v>64</v>
      </c>
      <c r="C7" s="54" t="s">
        <v>63</v>
      </c>
      <c r="D7" s="54"/>
      <c r="E7" s="53"/>
    </row>
    <row r="8" spans="1:6" s="38" customFormat="1" ht="12" x14ac:dyDescent="0.2">
      <c r="A8" s="45">
        <v>2</v>
      </c>
      <c r="B8" s="49" t="s">
        <v>94</v>
      </c>
      <c r="C8" s="52" t="s">
        <v>93</v>
      </c>
      <c r="D8" s="50"/>
      <c r="E8" s="50"/>
    </row>
    <row r="9" spans="1:6" s="38" customFormat="1" ht="15" customHeight="1" x14ac:dyDescent="0.2">
      <c r="A9" s="45">
        <v>5</v>
      </c>
      <c r="B9" s="51" t="s">
        <v>59</v>
      </c>
      <c r="C9" s="44" t="s">
        <v>58</v>
      </c>
      <c r="D9" s="50"/>
      <c r="E9" s="50"/>
    </row>
    <row r="10" spans="1:6" s="38" customFormat="1" ht="15" customHeight="1" x14ac:dyDescent="0.2">
      <c r="A10" s="45">
        <v>3</v>
      </c>
      <c r="B10" s="49" t="s">
        <v>92</v>
      </c>
      <c r="C10" s="49"/>
      <c r="D10" s="47" t="s">
        <v>37</v>
      </c>
      <c r="E10" s="48">
        <v>2657.4</v>
      </c>
    </row>
    <row r="11" spans="1:6" s="38" customFormat="1" ht="15" customHeight="1" x14ac:dyDescent="0.2">
      <c r="A11" s="45">
        <v>4</v>
      </c>
      <c r="B11" s="117" t="s">
        <v>91</v>
      </c>
      <c r="C11" s="118"/>
      <c r="D11" s="47" t="s">
        <v>9</v>
      </c>
      <c r="E11" s="46">
        <v>-64119</v>
      </c>
    </row>
    <row r="12" spans="1:6" s="38" customFormat="1" ht="15" customHeight="1" x14ac:dyDescent="0.2">
      <c r="A12" s="45">
        <v>5</v>
      </c>
      <c r="B12" s="117" t="s">
        <v>90</v>
      </c>
      <c r="C12" s="118"/>
      <c r="D12" s="44" t="s">
        <v>9</v>
      </c>
      <c r="E12" s="43">
        <f>E10*4.04*12</f>
        <v>128830.75200000001</v>
      </c>
    </row>
    <row r="13" spans="1:6" s="38" customFormat="1" ht="15" customHeight="1" x14ac:dyDescent="0.2">
      <c r="A13" s="45">
        <v>6</v>
      </c>
      <c r="B13" s="117" t="s">
        <v>89</v>
      </c>
      <c r="C13" s="118"/>
      <c r="D13" s="44" t="s">
        <v>9</v>
      </c>
      <c r="E13" s="43">
        <f>E12-E11</f>
        <v>192949.75200000001</v>
      </c>
    </row>
    <row r="14" spans="1:6" ht="15" customHeight="1" thickBot="1" x14ac:dyDescent="0.3">
      <c r="A14" s="17">
        <v>7</v>
      </c>
      <c r="B14" s="119" t="s">
        <v>88</v>
      </c>
      <c r="C14" s="120"/>
      <c r="D14" s="42" t="s">
        <v>9</v>
      </c>
      <c r="E14" s="41">
        <f>E58</f>
        <v>178673.41816</v>
      </c>
      <c r="F14" s="40"/>
    </row>
    <row r="15" spans="1:6" x14ac:dyDescent="0.25">
      <c r="A15" s="86">
        <v>7</v>
      </c>
      <c r="B15" s="87" t="s">
        <v>57</v>
      </c>
      <c r="C15" s="19" t="s">
        <v>56</v>
      </c>
      <c r="D15" s="19" t="s">
        <v>37</v>
      </c>
      <c r="E15" s="36"/>
    </row>
    <row r="16" spans="1:6" x14ac:dyDescent="0.25">
      <c r="A16" s="86"/>
      <c r="B16" s="87"/>
      <c r="C16" s="19" t="s">
        <v>55</v>
      </c>
      <c r="D16" s="19" t="s">
        <v>16</v>
      </c>
      <c r="E16" s="36"/>
    </row>
    <row r="17" spans="1:5" x14ac:dyDescent="0.25">
      <c r="A17" s="86"/>
      <c r="B17" s="87"/>
      <c r="C17" s="19" t="s">
        <v>15</v>
      </c>
      <c r="D17" s="19" t="s">
        <v>9</v>
      </c>
      <c r="E17" s="36"/>
    </row>
    <row r="18" spans="1:5" x14ac:dyDescent="0.25">
      <c r="A18" s="86">
        <v>8</v>
      </c>
      <c r="B18" s="87" t="s">
        <v>54</v>
      </c>
      <c r="C18" s="19" t="s">
        <v>53</v>
      </c>
      <c r="D18" s="19" t="s">
        <v>16</v>
      </c>
      <c r="E18" s="36"/>
    </row>
    <row r="19" spans="1:5" x14ac:dyDescent="0.25">
      <c r="A19" s="86"/>
      <c r="B19" s="87"/>
      <c r="C19" s="19" t="s">
        <v>15</v>
      </c>
      <c r="D19" s="19" t="s">
        <v>9</v>
      </c>
      <c r="E19" s="36"/>
    </row>
    <row r="20" spans="1:5" ht="15" customHeight="1" x14ac:dyDescent="0.25">
      <c r="A20" s="86">
        <v>9</v>
      </c>
      <c r="B20" s="87" t="s">
        <v>52</v>
      </c>
      <c r="C20" s="19" t="s">
        <v>51</v>
      </c>
      <c r="D20" s="19" t="s">
        <v>18</v>
      </c>
      <c r="E20" s="36"/>
    </row>
    <row r="21" spans="1:5" x14ac:dyDescent="0.25">
      <c r="A21" s="86"/>
      <c r="B21" s="87"/>
      <c r="C21" s="19" t="s">
        <v>15</v>
      </c>
      <c r="D21" s="19" t="s">
        <v>9</v>
      </c>
      <c r="E21" s="36"/>
    </row>
    <row r="22" spans="1:5" ht="15" customHeight="1" x14ac:dyDescent="0.25">
      <c r="A22" s="86">
        <v>10</v>
      </c>
      <c r="B22" s="87" t="s">
        <v>50</v>
      </c>
      <c r="C22" s="19" t="s">
        <v>87</v>
      </c>
      <c r="D22" s="19" t="s">
        <v>18</v>
      </c>
      <c r="E22" s="36">
        <v>4</v>
      </c>
    </row>
    <row r="23" spans="1:5" x14ac:dyDescent="0.25">
      <c r="A23" s="86"/>
      <c r="B23" s="87"/>
      <c r="C23" s="19" t="s">
        <v>15</v>
      </c>
      <c r="D23" s="19" t="s">
        <v>9</v>
      </c>
      <c r="E23" s="36">
        <f>15000*E22</f>
        <v>60000</v>
      </c>
    </row>
    <row r="24" spans="1:5" ht="15" customHeight="1" x14ac:dyDescent="0.25">
      <c r="A24" s="86">
        <v>12</v>
      </c>
      <c r="B24" s="87" t="s">
        <v>48</v>
      </c>
      <c r="C24" s="19" t="s">
        <v>47</v>
      </c>
      <c r="D24" s="19" t="s">
        <v>18</v>
      </c>
      <c r="E24" s="36"/>
    </row>
    <row r="25" spans="1:5" x14ac:dyDescent="0.25">
      <c r="A25" s="86"/>
      <c r="B25" s="87"/>
      <c r="C25" s="19" t="s">
        <v>46</v>
      </c>
      <c r="D25" s="19" t="s">
        <v>18</v>
      </c>
      <c r="E25" s="36"/>
    </row>
    <row r="26" spans="1:5" x14ac:dyDescent="0.25">
      <c r="A26" s="86"/>
      <c r="B26" s="87"/>
      <c r="C26" s="19" t="s">
        <v>76</v>
      </c>
      <c r="D26" s="19" t="s">
        <v>18</v>
      </c>
      <c r="E26" s="36"/>
    </row>
    <row r="27" spans="1:5" x14ac:dyDescent="0.25">
      <c r="A27" s="86"/>
      <c r="B27" s="87"/>
      <c r="C27" s="19" t="s">
        <v>15</v>
      </c>
      <c r="D27" s="19" t="s">
        <v>9</v>
      </c>
      <c r="E27" s="36"/>
    </row>
    <row r="28" spans="1:5" ht="15" customHeight="1" x14ac:dyDescent="0.25">
      <c r="A28" s="86">
        <v>13</v>
      </c>
      <c r="B28" s="87" t="s">
        <v>44</v>
      </c>
      <c r="C28" s="19" t="s">
        <v>43</v>
      </c>
      <c r="D28" s="19" t="s">
        <v>42</v>
      </c>
      <c r="E28" s="36"/>
    </row>
    <row r="29" spans="1:5" x14ac:dyDescent="0.25">
      <c r="A29" s="86"/>
      <c r="B29" s="87"/>
      <c r="C29" s="19" t="s">
        <v>41</v>
      </c>
      <c r="D29" s="19" t="s">
        <v>18</v>
      </c>
      <c r="E29" s="36"/>
    </row>
    <row r="30" spans="1:5" x14ac:dyDescent="0.25">
      <c r="A30" s="86"/>
      <c r="B30" s="87"/>
      <c r="C30" s="19" t="s">
        <v>40</v>
      </c>
      <c r="D30" s="19" t="s">
        <v>16</v>
      </c>
      <c r="E30" s="36"/>
    </row>
    <row r="31" spans="1:5" x14ac:dyDescent="0.25">
      <c r="A31" s="86"/>
      <c r="B31" s="87"/>
      <c r="C31" s="19" t="s">
        <v>15</v>
      </c>
      <c r="D31" s="19" t="s">
        <v>9</v>
      </c>
      <c r="E31" s="36"/>
    </row>
    <row r="32" spans="1:5" ht="15" customHeight="1" x14ac:dyDescent="0.25">
      <c r="A32" s="86">
        <v>14</v>
      </c>
      <c r="B32" s="87" t="s">
        <v>86</v>
      </c>
      <c r="C32" s="19" t="s">
        <v>38</v>
      </c>
      <c r="D32" s="19" t="s">
        <v>37</v>
      </c>
      <c r="E32" s="36"/>
    </row>
    <row r="33" spans="1:5" x14ac:dyDescent="0.25">
      <c r="A33" s="86"/>
      <c r="B33" s="87"/>
      <c r="C33" s="19" t="s">
        <v>85</v>
      </c>
      <c r="D33" s="19" t="s">
        <v>84</v>
      </c>
      <c r="E33" s="36">
        <v>50</v>
      </c>
    </row>
    <row r="34" spans="1:5" x14ac:dyDescent="0.25">
      <c r="A34" s="86"/>
      <c r="B34" s="87"/>
      <c r="C34" s="19" t="s">
        <v>35</v>
      </c>
      <c r="D34" s="19" t="s">
        <v>9</v>
      </c>
      <c r="E34" s="36">
        <f>40000</f>
        <v>40000</v>
      </c>
    </row>
    <row r="35" spans="1:5" ht="15" customHeight="1" x14ac:dyDescent="0.25">
      <c r="A35" s="17">
        <v>15</v>
      </c>
      <c r="B35" s="97" t="s">
        <v>34</v>
      </c>
      <c r="C35" s="98"/>
      <c r="D35" s="22" t="s">
        <v>9</v>
      </c>
      <c r="E35" s="36">
        <f>E34+E31+E27+E23+E19+E17</f>
        <v>100000</v>
      </c>
    </row>
    <row r="36" spans="1:5" ht="15" customHeight="1" x14ac:dyDescent="0.25">
      <c r="A36" s="86">
        <v>16</v>
      </c>
      <c r="B36" s="87" t="s">
        <v>33</v>
      </c>
      <c r="C36" s="24" t="s">
        <v>32</v>
      </c>
      <c r="D36" s="24" t="s">
        <v>18</v>
      </c>
      <c r="E36" s="36"/>
    </row>
    <row r="37" spans="1:5" x14ac:dyDescent="0.25">
      <c r="A37" s="86"/>
      <c r="B37" s="87"/>
      <c r="C37" s="24" t="s">
        <v>31</v>
      </c>
      <c r="D37" s="24" t="s">
        <v>18</v>
      </c>
      <c r="E37" s="36"/>
    </row>
    <row r="38" spans="1:5" x14ac:dyDescent="0.25">
      <c r="A38" s="86"/>
      <c r="B38" s="87"/>
      <c r="C38" s="25" t="s">
        <v>30</v>
      </c>
      <c r="D38" s="25" t="s">
        <v>16</v>
      </c>
      <c r="E38" s="36"/>
    </row>
    <row r="39" spans="1:5" x14ac:dyDescent="0.25">
      <c r="A39" s="86"/>
      <c r="B39" s="87"/>
      <c r="C39" s="24" t="s">
        <v>29</v>
      </c>
      <c r="D39" s="24" t="s">
        <v>18</v>
      </c>
      <c r="E39" s="36"/>
    </row>
    <row r="40" spans="1:5" x14ac:dyDescent="0.25">
      <c r="A40" s="86"/>
      <c r="B40" s="87"/>
      <c r="C40" s="24" t="s">
        <v>28</v>
      </c>
      <c r="D40" s="24" t="s">
        <v>18</v>
      </c>
      <c r="E40" s="36"/>
    </row>
    <row r="41" spans="1:5" x14ac:dyDescent="0.25">
      <c r="A41" s="86"/>
      <c r="B41" s="87"/>
      <c r="C41" s="39" t="s">
        <v>83</v>
      </c>
      <c r="D41" s="24" t="s">
        <v>18</v>
      </c>
      <c r="E41" s="36"/>
    </row>
    <row r="42" spans="1:5" x14ac:dyDescent="0.25">
      <c r="A42" s="86"/>
      <c r="B42" s="87"/>
      <c r="C42" s="19" t="s">
        <v>23</v>
      </c>
      <c r="D42" s="19" t="s">
        <v>16</v>
      </c>
      <c r="E42" s="36"/>
    </row>
    <row r="43" spans="1:5" x14ac:dyDescent="0.25">
      <c r="A43" s="86"/>
      <c r="B43" s="87"/>
      <c r="C43" s="19" t="s">
        <v>27</v>
      </c>
      <c r="D43" s="19" t="s">
        <v>16</v>
      </c>
      <c r="E43" s="36"/>
    </row>
    <row r="44" spans="1:5" x14ac:dyDescent="0.25">
      <c r="A44" s="86"/>
      <c r="B44" s="87"/>
      <c r="C44" s="19" t="s">
        <v>15</v>
      </c>
      <c r="D44" s="19" t="s">
        <v>9</v>
      </c>
      <c r="E44" s="36">
        <v>5000</v>
      </c>
    </row>
    <row r="45" spans="1:5" x14ac:dyDescent="0.25">
      <c r="A45" s="86">
        <v>17</v>
      </c>
      <c r="B45" s="87" t="s">
        <v>26</v>
      </c>
      <c r="C45" s="19" t="s">
        <v>25</v>
      </c>
      <c r="D45" s="19" t="s">
        <v>18</v>
      </c>
      <c r="E45" s="36"/>
    </row>
    <row r="46" spans="1:5" x14ac:dyDescent="0.25">
      <c r="A46" s="86"/>
      <c r="B46" s="87"/>
      <c r="C46" s="24" t="s">
        <v>24</v>
      </c>
      <c r="D46" s="24" t="s">
        <v>18</v>
      </c>
      <c r="E46" s="36"/>
    </row>
    <row r="47" spans="1:5" x14ac:dyDescent="0.25">
      <c r="A47" s="86"/>
      <c r="B47" s="87"/>
      <c r="C47" s="19" t="s">
        <v>23</v>
      </c>
      <c r="D47" s="19" t="s">
        <v>16</v>
      </c>
      <c r="E47" s="36"/>
    </row>
    <row r="48" spans="1:5" x14ac:dyDescent="0.25">
      <c r="A48" s="86"/>
      <c r="B48" s="87"/>
      <c r="C48" s="19" t="s">
        <v>15</v>
      </c>
      <c r="D48" s="19" t="s">
        <v>9</v>
      </c>
      <c r="E48" s="36">
        <v>5000</v>
      </c>
    </row>
    <row r="49" spans="1:5" x14ac:dyDescent="0.25">
      <c r="A49" s="86">
        <v>18</v>
      </c>
      <c r="B49" s="87" t="s">
        <v>22</v>
      </c>
      <c r="C49" s="19" t="s">
        <v>21</v>
      </c>
      <c r="D49" s="19" t="s">
        <v>18</v>
      </c>
      <c r="E49" s="36"/>
    </row>
    <row r="50" spans="1:5" x14ac:dyDescent="0.25">
      <c r="A50" s="86"/>
      <c r="B50" s="87"/>
      <c r="C50" s="23" t="s">
        <v>17</v>
      </c>
      <c r="D50" s="23" t="s">
        <v>16</v>
      </c>
      <c r="E50" s="36"/>
    </row>
    <row r="51" spans="1:5" x14ac:dyDescent="0.25">
      <c r="A51" s="86"/>
      <c r="B51" s="87"/>
      <c r="C51" s="19" t="s">
        <v>15</v>
      </c>
      <c r="D51" s="19" t="s">
        <v>9</v>
      </c>
      <c r="E51" s="36">
        <v>3000</v>
      </c>
    </row>
    <row r="52" spans="1:5" ht="15" customHeight="1" x14ac:dyDescent="0.25">
      <c r="A52" s="86">
        <v>19</v>
      </c>
      <c r="B52" s="87" t="s">
        <v>20</v>
      </c>
      <c r="C52" s="23" t="s">
        <v>19</v>
      </c>
      <c r="D52" s="23" t="s">
        <v>18</v>
      </c>
      <c r="E52" s="36"/>
    </row>
    <row r="53" spans="1:5" x14ac:dyDescent="0.25">
      <c r="A53" s="86"/>
      <c r="B53" s="87"/>
      <c r="C53" s="23" t="s">
        <v>17</v>
      </c>
      <c r="D53" s="23" t="s">
        <v>16</v>
      </c>
      <c r="E53" s="36"/>
    </row>
    <row r="54" spans="1:5" x14ac:dyDescent="0.25">
      <c r="A54" s="86"/>
      <c r="B54" s="87"/>
      <c r="C54" s="19" t="s">
        <v>15</v>
      </c>
      <c r="D54" s="19" t="s">
        <v>9</v>
      </c>
      <c r="E54" s="36">
        <v>2000</v>
      </c>
    </row>
    <row r="55" spans="1:5" ht="30" customHeight="1" x14ac:dyDescent="0.25">
      <c r="A55" s="17"/>
      <c r="B55" s="90" t="s">
        <v>14</v>
      </c>
      <c r="C55" s="91"/>
      <c r="D55" s="21" t="s">
        <v>9</v>
      </c>
      <c r="E55" s="36">
        <f>E13*0.1</f>
        <v>19294.975200000001</v>
      </c>
    </row>
    <row r="56" spans="1:5" ht="15" customHeight="1" x14ac:dyDescent="0.25">
      <c r="A56" s="17">
        <v>20</v>
      </c>
      <c r="B56" s="92" t="s">
        <v>13</v>
      </c>
      <c r="C56" s="93"/>
      <c r="D56" s="19" t="s">
        <v>9</v>
      </c>
      <c r="E56" s="36">
        <f>E13*0.23</f>
        <v>44378.44296</v>
      </c>
    </row>
    <row r="57" spans="1:5" ht="15" customHeight="1" x14ac:dyDescent="0.25">
      <c r="A57" s="17">
        <v>21</v>
      </c>
      <c r="B57" s="94" t="s">
        <v>12</v>
      </c>
      <c r="C57" s="95"/>
      <c r="D57" s="16" t="s">
        <v>9</v>
      </c>
      <c r="E57" s="36">
        <f>E56+E55+E54+E51+E48+E44</f>
        <v>78673.418160000001</v>
      </c>
    </row>
    <row r="58" spans="1:5" ht="15" customHeight="1" x14ac:dyDescent="0.25">
      <c r="A58" s="17"/>
      <c r="B58" s="90" t="s">
        <v>11</v>
      </c>
      <c r="C58" s="91"/>
      <c r="D58" s="16"/>
      <c r="E58" s="36">
        <f>E57+E35</f>
        <v>178673.41816</v>
      </c>
    </row>
    <row r="59" spans="1:5" ht="15" hidden="1" customHeight="1" x14ac:dyDescent="0.25">
      <c r="A59" s="17">
        <v>24</v>
      </c>
      <c r="B59" s="115" t="s">
        <v>82</v>
      </c>
      <c r="C59" s="116"/>
      <c r="D59" s="16" t="s">
        <v>9</v>
      </c>
      <c r="E59" s="36"/>
    </row>
    <row r="60" spans="1:5" x14ac:dyDescent="0.25">
      <c r="B60" s="108" t="s">
        <v>73</v>
      </c>
      <c r="C60" s="108"/>
      <c r="D60" s="35"/>
      <c r="E60" s="34"/>
    </row>
    <row r="61" spans="1:5" x14ac:dyDescent="0.25">
      <c r="B61" s="13" t="s">
        <v>72</v>
      </c>
      <c r="C61" s="14"/>
      <c r="D61" s="109" t="s">
        <v>71</v>
      </c>
      <c r="E61" s="109"/>
    </row>
    <row r="62" spans="1:5" x14ac:dyDescent="0.25">
      <c r="B62" s="13" t="s">
        <v>70</v>
      </c>
      <c r="C62" s="14"/>
      <c r="D62" s="109" t="s">
        <v>1</v>
      </c>
      <c r="E62" s="109"/>
    </row>
    <row r="63" spans="1:5" x14ac:dyDescent="0.25">
      <c r="B63" s="13" t="s">
        <v>5</v>
      </c>
      <c r="C63" s="13"/>
      <c r="D63" s="33"/>
      <c r="E63" s="33"/>
    </row>
    <row r="64" spans="1:5" x14ac:dyDescent="0.25">
      <c r="B64" s="110" t="s">
        <v>4</v>
      </c>
      <c r="C64" s="110"/>
      <c r="D64" s="110"/>
      <c r="E64" s="110"/>
    </row>
    <row r="65" spans="2:5" s="1" customFormat="1" x14ac:dyDescent="0.25">
      <c r="B65" s="104" t="s">
        <v>3</v>
      </c>
      <c r="C65" s="104"/>
      <c r="D65" s="104"/>
      <c r="E65" s="104"/>
    </row>
    <row r="66" spans="2:5" s="1" customFormat="1" x14ac:dyDescent="0.25">
      <c r="B66" s="105" t="s">
        <v>3</v>
      </c>
      <c r="C66" s="105"/>
      <c r="D66" s="105"/>
      <c r="E66" s="105"/>
    </row>
    <row r="67" spans="2:5" s="1" customFormat="1" x14ac:dyDescent="0.25">
      <c r="B67" s="105" t="s">
        <v>2</v>
      </c>
      <c r="C67" s="105"/>
      <c r="D67" s="105"/>
      <c r="E67" s="105"/>
    </row>
  </sheetData>
  <mergeCells count="45">
    <mergeCell ref="B6:C6"/>
    <mergeCell ref="C1:E1"/>
    <mergeCell ref="C2:E2"/>
    <mergeCell ref="C3:E3"/>
    <mergeCell ref="C4:E4"/>
    <mergeCell ref="A5:E5"/>
    <mergeCell ref="B11:C11"/>
    <mergeCell ref="B12:C12"/>
    <mergeCell ref="B13:C13"/>
    <mergeCell ref="B14:C14"/>
    <mergeCell ref="A15:A17"/>
    <mergeCell ref="B15:B17"/>
    <mergeCell ref="A18:A19"/>
    <mergeCell ref="B18:B19"/>
    <mergeCell ref="A20:A21"/>
    <mergeCell ref="B20:B21"/>
    <mergeCell ref="A22:A23"/>
    <mergeCell ref="B22:B23"/>
    <mergeCell ref="A49:A51"/>
    <mergeCell ref="B49:B51"/>
    <mergeCell ref="A52:A54"/>
    <mergeCell ref="B52:B54"/>
    <mergeCell ref="A24:A27"/>
    <mergeCell ref="B24:B27"/>
    <mergeCell ref="A28:A31"/>
    <mergeCell ref="B28:B31"/>
    <mergeCell ref="A32:A34"/>
    <mergeCell ref="B32:B34"/>
    <mergeCell ref="B35:C35"/>
    <mergeCell ref="A36:A44"/>
    <mergeCell ref="B36:B44"/>
    <mergeCell ref="A45:A48"/>
    <mergeCell ref="B45:B48"/>
    <mergeCell ref="B67:E67"/>
    <mergeCell ref="B59:C59"/>
    <mergeCell ref="B60:C60"/>
    <mergeCell ref="D61:E61"/>
    <mergeCell ref="D62:E62"/>
    <mergeCell ref="B64:E64"/>
    <mergeCell ref="B65:E65"/>
    <mergeCell ref="B55:C55"/>
    <mergeCell ref="B56:C56"/>
    <mergeCell ref="B57:C57"/>
    <mergeCell ref="B66:E66"/>
    <mergeCell ref="B58:C58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topLeftCell="A25" workbookViewId="0">
      <selection activeCell="B14" sqref="B14:C14"/>
    </sheetView>
  </sheetViews>
  <sheetFormatPr defaultRowHeight="15" x14ac:dyDescent="0.25"/>
  <cols>
    <col min="1" max="1" width="6.42578125" style="57" bestFit="1" customWidth="1"/>
    <col min="2" max="2" width="40.85546875" style="58" customWidth="1"/>
    <col min="3" max="3" width="24.42578125" style="83" customWidth="1"/>
    <col min="4" max="5" width="10.28515625" style="83" customWidth="1"/>
    <col min="6" max="7" width="9.5703125" bestFit="1" customWidth="1"/>
  </cols>
  <sheetData>
    <row r="1" spans="1:7" x14ac:dyDescent="0.25">
      <c r="C1" s="134" t="s">
        <v>81</v>
      </c>
      <c r="D1" s="134"/>
      <c r="E1" s="134"/>
    </row>
    <row r="2" spans="1:7" x14ac:dyDescent="0.25">
      <c r="C2" s="134" t="s">
        <v>0</v>
      </c>
      <c r="D2" s="134"/>
      <c r="E2" s="134"/>
    </row>
    <row r="3" spans="1:7" x14ac:dyDescent="0.25">
      <c r="C3" s="134" t="s">
        <v>80</v>
      </c>
      <c r="D3" s="134"/>
      <c r="E3" s="134"/>
    </row>
    <row r="4" spans="1:7" x14ac:dyDescent="0.25">
      <c r="C4" s="135" t="s">
        <v>98</v>
      </c>
      <c r="D4" s="134"/>
      <c r="E4" s="134"/>
    </row>
    <row r="5" spans="1:7" s="31" customFormat="1" ht="23.25" customHeight="1" thickBot="1" x14ac:dyDescent="0.25">
      <c r="A5" s="136" t="s">
        <v>99</v>
      </c>
      <c r="B5" s="136"/>
      <c r="C5" s="136"/>
      <c r="D5" s="136"/>
      <c r="E5" s="136"/>
    </row>
    <row r="6" spans="1:7" s="28" customFormat="1" ht="26.25" thickBot="1" x14ac:dyDescent="0.3">
      <c r="A6" s="16" t="s">
        <v>68</v>
      </c>
      <c r="B6" s="112" t="s">
        <v>67</v>
      </c>
      <c r="C6" s="112"/>
      <c r="D6" s="16" t="s">
        <v>66</v>
      </c>
      <c r="E6" s="59" t="s">
        <v>100</v>
      </c>
    </row>
    <row r="7" spans="1:7" s="62" customFormat="1" ht="12" x14ac:dyDescent="0.2">
      <c r="A7" s="60">
        <v>1</v>
      </c>
      <c r="B7" s="55" t="s">
        <v>64</v>
      </c>
      <c r="C7" s="54" t="s">
        <v>63</v>
      </c>
      <c r="D7" s="54"/>
      <c r="E7" s="61"/>
    </row>
    <row r="8" spans="1:7" s="62" customFormat="1" ht="12" x14ac:dyDescent="0.2">
      <c r="A8" s="60">
        <v>2</v>
      </c>
      <c r="B8" s="49" t="s">
        <v>94</v>
      </c>
      <c r="C8" s="63" t="s">
        <v>93</v>
      </c>
      <c r="D8" s="64"/>
      <c r="E8" s="64"/>
    </row>
    <row r="9" spans="1:7" s="62" customFormat="1" ht="15" customHeight="1" x14ac:dyDescent="0.2">
      <c r="A9" s="60">
        <v>5</v>
      </c>
      <c r="B9" s="51" t="s">
        <v>59</v>
      </c>
      <c r="C9" s="65" t="s">
        <v>58</v>
      </c>
      <c r="D9" s="64"/>
      <c r="E9" s="64"/>
    </row>
    <row r="10" spans="1:7" s="62" customFormat="1" ht="15" customHeight="1" x14ac:dyDescent="0.2">
      <c r="A10" s="60">
        <v>3</v>
      </c>
      <c r="B10" s="49" t="s">
        <v>92</v>
      </c>
      <c r="C10" s="49"/>
      <c r="D10" s="47" t="s">
        <v>37</v>
      </c>
      <c r="E10" s="66">
        <v>2654</v>
      </c>
    </row>
    <row r="11" spans="1:7" s="62" customFormat="1" ht="15" customHeight="1" x14ac:dyDescent="0.2">
      <c r="A11" s="60">
        <v>4</v>
      </c>
      <c r="B11" s="132" t="s">
        <v>101</v>
      </c>
      <c r="C11" s="133"/>
      <c r="D11" s="47" t="s">
        <v>9</v>
      </c>
      <c r="E11" s="84">
        <v>76195</v>
      </c>
    </row>
    <row r="12" spans="1:7" s="62" customFormat="1" ht="15" customHeight="1" x14ac:dyDescent="0.2">
      <c r="A12" s="60">
        <v>5</v>
      </c>
      <c r="B12" s="117" t="s">
        <v>102</v>
      </c>
      <c r="C12" s="118"/>
      <c r="D12" s="65" t="s">
        <v>9</v>
      </c>
      <c r="E12" s="85">
        <v>128673</v>
      </c>
    </row>
    <row r="13" spans="1:7" s="62" customFormat="1" ht="15" customHeight="1" x14ac:dyDescent="0.2">
      <c r="A13" s="60">
        <v>6</v>
      </c>
      <c r="B13" s="117" t="s">
        <v>103</v>
      </c>
      <c r="C13" s="118"/>
      <c r="D13" s="65" t="s">
        <v>9</v>
      </c>
      <c r="E13" s="67">
        <f>E12-E11</f>
        <v>52478</v>
      </c>
    </row>
    <row r="14" spans="1:7" ht="15" customHeight="1" thickBot="1" x14ac:dyDescent="0.3">
      <c r="A14" s="68">
        <v>7</v>
      </c>
      <c r="B14" s="102" t="s">
        <v>106</v>
      </c>
      <c r="C14" s="103"/>
      <c r="D14" s="69" t="s">
        <v>9</v>
      </c>
      <c r="E14" s="70">
        <f>E58</f>
        <v>52467.3</v>
      </c>
      <c r="G14" s="71"/>
    </row>
    <row r="15" spans="1:7" x14ac:dyDescent="0.25">
      <c r="A15" s="129">
        <v>7</v>
      </c>
      <c r="B15" s="87" t="s">
        <v>57</v>
      </c>
      <c r="C15" s="19" t="s">
        <v>56</v>
      </c>
      <c r="D15" s="19" t="s">
        <v>37</v>
      </c>
      <c r="E15" s="72"/>
    </row>
    <row r="16" spans="1:7" x14ac:dyDescent="0.25">
      <c r="A16" s="129"/>
      <c r="B16" s="87"/>
      <c r="C16" s="19" t="s">
        <v>55</v>
      </c>
      <c r="D16" s="19" t="s">
        <v>16</v>
      </c>
      <c r="E16" s="72"/>
    </row>
    <row r="17" spans="1:5" x14ac:dyDescent="0.25">
      <c r="A17" s="129"/>
      <c r="B17" s="87"/>
      <c r="C17" s="19" t="s">
        <v>15</v>
      </c>
      <c r="D17" s="19" t="s">
        <v>9</v>
      </c>
      <c r="E17" s="72"/>
    </row>
    <row r="18" spans="1:5" x14ac:dyDescent="0.25">
      <c r="A18" s="129">
        <v>8</v>
      </c>
      <c r="B18" s="87" t="s">
        <v>54</v>
      </c>
      <c r="C18" s="19" t="s">
        <v>53</v>
      </c>
      <c r="D18" s="19" t="s">
        <v>16</v>
      </c>
      <c r="E18" s="72"/>
    </row>
    <row r="19" spans="1:5" x14ac:dyDescent="0.25">
      <c r="A19" s="129"/>
      <c r="B19" s="87"/>
      <c r="C19" s="19" t="s">
        <v>15</v>
      </c>
      <c r="D19" s="19" t="s">
        <v>9</v>
      </c>
      <c r="E19" s="72">
        <v>9100</v>
      </c>
    </row>
    <row r="20" spans="1:5" ht="15" customHeight="1" x14ac:dyDescent="0.25">
      <c r="A20" s="129">
        <v>9</v>
      </c>
      <c r="B20" s="87" t="s">
        <v>52</v>
      </c>
      <c r="C20" s="19" t="s">
        <v>51</v>
      </c>
      <c r="D20" s="19" t="s">
        <v>18</v>
      </c>
      <c r="E20" s="72"/>
    </row>
    <row r="21" spans="1:5" x14ac:dyDescent="0.25">
      <c r="A21" s="129"/>
      <c r="B21" s="87"/>
      <c r="C21" s="19" t="s">
        <v>15</v>
      </c>
      <c r="D21" s="19" t="s">
        <v>9</v>
      </c>
      <c r="E21" s="72"/>
    </row>
    <row r="22" spans="1:5" ht="15" customHeight="1" x14ac:dyDescent="0.25">
      <c r="A22" s="129">
        <v>10</v>
      </c>
      <c r="B22" s="87" t="s">
        <v>50</v>
      </c>
      <c r="C22" s="19" t="s">
        <v>87</v>
      </c>
      <c r="D22" s="19" t="s">
        <v>18</v>
      </c>
      <c r="E22" s="72"/>
    </row>
    <row r="23" spans="1:5" x14ac:dyDescent="0.25">
      <c r="A23" s="129"/>
      <c r="B23" s="87"/>
      <c r="C23" s="19" t="s">
        <v>15</v>
      </c>
      <c r="D23" s="19" t="s">
        <v>9</v>
      </c>
      <c r="E23" s="72"/>
    </row>
    <row r="24" spans="1:5" ht="15" customHeight="1" x14ac:dyDescent="0.25">
      <c r="A24" s="129">
        <v>12</v>
      </c>
      <c r="B24" s="87" t="s">
        <v>48</v>
      </c>
      <c r="C24" s="19" t="s">
        <v>47</v>
      </c>
      <c r="D24" s="19" t="s">
        <v>18</v>
      </c>
      <c r="E24" s="72"/>
    </row>
    <row r="25" spans="1:5" x14ac:dyDescent="0.25">
      <c r="A25" s="129"/>
      <c r="B25" s="87"/>
      <c r="C25" s="19" t="s">
        <v>46</v>
      </c>
      <c r="D25" s="19" t="s">
        <v>18</v>
      </c>
      <c r="E25" s="72"/>
    </row>
    <row r="26" spans="1:5" x14ac:dyDescent="0.25">
      <c r="A26" s="129"/>
      <c r="B26" s="87"/>
      <c r="C26" s="19" t="s">
        <v>76</v>
      </c>
      <c r="D26" s="19" t="s">
        <v>18</v>
      </c>
      <c r="E26" s="72"/>
    </row>
    <row r="27" spans="1:5" x14ac:dyDescent="0.25">
      <c r="A27" s="129"/>
      <c r="B27" s="87"/>
      <c r="C27" s="19" t="s">
        <v>15</v>
      </c>
      <c r="D27" s="19" t="s">
        <v>9</v>
      </c>
      <c r="E27" s="72"/>
    </row>
    <row r="28" spans="1:5" ht="15" customHeight="1" x14ac:dyDescent="0.25">
      <c r="A28" s="129">
        <v>13</v>
      </c>
      <c r="B28" s="87" t="s">
        <v>44</v>
      </c>
      <c r="C28" s="19" t="s">
        <v>43</v>
      </c>
      <c r="D28" s="19" t="s">
        <v>42</v>
      </c>
      <c r="E28" s="72"/>
    </row>
    <row r="29" spans="1:5" x14ac:dyDescent="0.25">
      <c r="A29" s="129"/>
      <c r="B29" s="87"/>
      <c r="C29" s="19" t="s">
        <v>41</v>
      </c>
      <c r="D29" s="19" t="s">
        <v>18</v>
      </c>
      <c r="E29" s="72"/>
    </row>
    <row r="30" spans="1:5" x14ac:dyDescent="0.25">
      <c r="A30" s="129"/>
      <c r="B30" s="87"/>
      <c r="C30" s="19" t="s">
        <v>40</v>
      </c>
      <c r="D30" s="19" t="s">
        <v>16</v>
      </c>
      <c r="E30" s="72"/>
    </row>
    <row r="31" spans="1:5" x14ac:dyDescent="0.25">
      <c r="A31" s="129"/>
      <c r="B31" s="87"/>
      <c r="C31" s="19" t="s">
        <v>15</v>
      </c>
      <c r="D31" s="19" t="s">
        <v>9</v>
      </c>
      <c r="E31" s="72"/>
    </row>
    <row r="32" spans="1:5" ht="15" customHeight="1" x14ac:dyDescent="0.25">
      <c r="A32" s="129">
        <v>14</v>
      </c>
      <c r="B32" s="87" t="s">
        <v>86</v>
      </c>
      <c r="C32" s="19" t="s">
        <v>38</v>
      </c>
      <c r="D32" s="19" t="s">
        <v>37</v>
      </c>
      <c r="E32" s="72"/>
    </row>
    <row r="33" spans="1:5" x14ac:dyDescent="0.25">
      <c r="A33" s="129"/>
      <c r="B33" s="87"/>
      <c r="C33" s="19" t="s">
        <v>85</v>
      </c>
      <c r="D33" s="19" t="s">
        <v>84</v>
      </c>
      <c r="E33" s="72"/>
    </row>
    <row r="34" spans="1:5" x14ac:dyDescent="0.25">
      <c r="A34" s="129"/>
      <c r="B34" s="87"/>
      <c r="C34" s="19" t="s">
        <v>35</v>
      </c>
      <c r="D34" s="19" t="s">
        <v>9</v>
      </c>
      <c r="E34" s="72"/>
    </row>
    <row r="35" spans="1:5" ht="15" customHeight="1" x14ac:dyDescent="0.25">
      <c r="A35" s="68">
        <v>15</v>
      </c>
      <c r="B35" s="97" t="s">
        <v>34</v>
      </c>
      <c r="C35" s="98"/>
      <c r="D35" s="73" t="s">
        <v>9</v>
      </c>
      <c r="E35" s="72">
        <f>E34+E31+E27+E23+E19+E17</f>
        <v>9100</v>
      </c>
    </row>
    <row r="36" spans="1:5" ht="15" customHeight="1" x14ac:dyDescent="0.25">
      <c r="A36" s="129">
        <v>16</v>
      </c>
      <c r="B36" s="87" t="s">
        <v>33</v>
      </c>
      <c r="C36" s="24" t="s">
        <v>32</v>
      </c>
      <c r="D36" s="24" t="s">
        <v>18</v>
      </c>
      <c r="E36" s="72"/>
    </row>
    <row r="37" spans="1:5" x14ac:dyDescent="0.25">
      <c r="A37" s="129"/>
      <c r="B37" s="87"/>
      <c r="C37" s="24" t="s">
        <v>31</v>
      </c>
      <c r="D37" s="24" t="s">
        <v>18</v>
      </c>
      <c r="E37" s="72"/>
    </row>
    <row r="38" spans="1:5" x14ac:dyDescent="0.25">
      <c r="A38" s="129"/>
      <c r="B38" s="87"/>
      <c r="C38" s="25" t="s">
        <v>30</v>
      </c>
      <c r="D38" s="25" t="s">
        <v>16</v>
      </c>
      <c r="E38" s="72"/>
    </row>
    <row r="39" spans="1:5" x14ac:dyDescent="0.25">
      <c r="A39" s="129"/>
      <c r="B39" s="87"/>
      <c r="C39" s="24" t="s">
        <v>29</v>
      </c>
      <c r="D39" s="24" t="s">
        <v>18</v>
      </c>
      <c r="E39" s="72"/>
    </row>
    <row r="40" spans="1:5" x14ac:dyDescent="0.25">
      <c r="A40" s="129"/>
      <c r="B40" s="87"/>
      <c r="C40" s="24" t="s">
        <v>28</v>
      </c>
      <c r="D40" s="24" t="s">
        <v>18</v>
      </c>
      <c r="E40" s="72"/>
    </row>
    <row r="41" spans="1:5" x14ac:dyDescent="0.25">
      <c r="A41" s="129"/>
      <c r="B41" s="87"/>
      <c r="C41" s="74" t="s">
        <v>83</v>
      </c>
      <c r="D41" s="24" t="s">
        <v>18</v>
      </c>
      <c r="E41" s="72"/>
    </row>
    <row r="42" spans="1:5" x14ac:dyDescent="0.25">
      <c r="A42" s="129"/>
      <c r="B42" s="87"/>
      <c r="C42" s="19" t="s">
        <v>23</v>
      </c>
      <c r="D42" s="19" t="s">
        <v>16</v>
      </c>
      <c r="E42" s="72"/>
    </row>
    <row r="43" spans="1:5" x14ac:dyDescent="0.25">
      <c r="A43" s="129"/>
      <c r="B43" s="87"/>
      <c r="C43" s="19" t="s">
        <v>27</v>
      </c>
      <c r="D43" s="19" t="s">
        <v>16</v>
      </c>
      <c r="E43" s="72">
        <v>50</v>
      </c>
    </row>
    <row r="44" spans="1:5" x14ac:dyDescent="0.25">
      <c r="A44" s="129"/>
      <c r="B44" s="87"/>
      <c r="C44" s="19" t="s">
        <v>15</v>
      </c>
      <c r="D44" s="19" t="s">
        <v>9</v>
      </c>
      <c r="E44" s="72">
        <f>E43*250</f>
        <v>12500</v>
      </c>
    </row>
    <row r="45" spans="1:5" x14ac:dyDescent="0.25">
      <c r="A45" s="129">
        <v>17</v>
      </c>
      <c r="B45" s="87" t="s">
        <v>26</v>
      </c>
      <c r="C45" s="19" t="s">
        <v>25</v>
      </c>
      <c r="D45" s="19" t="s">
        <v>18</v>
      </c>
      <c r="E45" s="72"/>
    </row>
    <row r="46" spans="1:5" x14ac:dyDescent="0.25">
      <c r="A46" s="129"/>
      <c r="B46" s="87"/>
      <c r="C46" s="75" t="s">
        <v>27</v>
      </c>
      <c r="D46" s="24" t="s">
        <v>18</v>
      </c>
      <c r="E46" s="72">
        <v>50</v>
      </c>
    </row>
    <row r="47" spans="1:5" x14ac:dyDescent="0.25">
      <c r="A47" s="129"/>
      <c r="B47" s="87"/>
      <c r="C47" s="19" t="s">
        <v>23</v>
      </c>
      <c r="D47" s="19" t="s">
        <v>16</v>
      </c>
      <c r="E47" s="72"/>
    </row>
    <row r="48" spans="1:5" x14ac:dyDescent="0.25">
      <c r="A48" s="129"/>
      <c r="B48" s="87"/>
      <c r="C48" s="19" t="s">
        <v>15</v>
      </c>
      <c r="D48" s="19" t="s">
        <v>9</v>
      </c>
      <c r="E48" s="72">
        <f>E46*250</f>
        <v>12500</v>
      </c>
    </row>
    <row r="49" spans="1:6" x14ac:dyDescent="0.25">
      <c r="A49" s="129">
        <v>18</v>
      </c>
      <c r="B49" s="87" t="s">
        <v>22</v>
      </c>
      <c r="C49" s="19" t="s">
        <v>21</v>
      </c>
      <c r="D49" s="19" t="s">
        <v>18</v>
      </c>
      <c r="E49" s="72"/>
    </row>
    <row r="50" spans="1:6" x14ac:dyDescent="0.25">
      <c r="A50" s="129"/>
      <c r="B50" s="87"/>
      <c r="C50" s="75" t="s">
        <v>17</v>
      </c>
      <c r="D50" s="75" t="s">
        <v>16</v>
      </c>
      <c r="E50" s="72"/>
    </row>
    <row r="51" spans="1:6" x14ac:dyDescent="0.25">
      <c r="A51" s="129"/>
      <c r="B51" s="87"/>
      <c r="C51" s="19" t="s">
        <v>15</v>
      </c>
      <c r="D51" s="19" t="s">
        <v>9</v>
      </c>
      <c r="E51" s="72"/>
    </row>
    <row r="52" spans="1:6" ht="15" customHeight="1" x14ac:dyDescent="0.25">
      <c r="A52" s="129">
        <v>19</v>
      </c>
      <c r="B52" s="87" t="s">
        <v>20</v>
      </c>
      <c r="C52" s="75" t="s">
        <v>19</v>
      </c>
      <c r="D52" s="75" t="s">
        <v>18</v>
      </c>
      <c r="E52" s="72"/>
    </row>
    <row r="53" spans="1:6" x14ac:dyDescent="0.25">
      <c r="A53" s="129"/>
      <c r="B53" s="87"/>
      <c r="C53" s="75" t="s">
        <v>17</v>
      </c>
      <c r="D53" s="75" t="s">
        <v>16</v>
      </c>
      <c r="E53" s="72"/>
    </row>
    <row r="54" spans="1:6" x14ac:dyDescent="0.25">
      <c r="A54" s="129"/>
      <c r="B54" s="87"/>
      <c r="C54" s="19" t="s">
        <v>15</v>
      </c>
      <c r="D54" s="19" t="s">
        <v>9</v>
      </c>
      <c r="E54" s="72"/>
    </row>
    <row r="55" spans="1:6" ht="30" customHeight="1" x14ac:dyDescent="0.25">
      <c r="A55" s="68"/>
      <c r="B55" s="130" t="s">
        <v>14</v>
      </c>
      <c r="C55" s="131"/>
      <c r="D55" s="76" t="s">
        <v>9</v>
      </c>
      <c r="E55" s="72">
        <f>E13*0.1</f>
        <v>5247.8</v>
      </c>
    </row>
    <row r="56" spans="1:6" ht="15" customHeight="1" x14ac:dyDescent="0.25">
      <c r="A56" s="68">
        <v>20</v>
      </c>
      <c r="B56" s="92" t="s">
        <v>13</v>
      </c>
      <c r="C56" s="93"/>
      <c r="D56" s="19" t="s">
        <v>9</v>
      </c>
      <c r="E56" s="72">
        <f>E13*0.25</f>
        <v>13119.5</v>
      </c>
      <c r="F56" s="77"/>
    </row>
    <row r="57" spans="1:6" ht="15" customHeight="1" x14ac:dyDescent="0.25">
      <c r="A57" s="68">
        <v>21</v>
      </c>
      <c r="B57" s="94" t="s">
        <v>12</v>
      </c>
      <c r="C57" s="95"/>
      <c r="D57" s="16" t="s">
        <v>9</v>
      </c>
      <c r="E57" s="72">
        <f>E56+E55+E54+E51+E48+E44</f>
        <v>43367.3</v>
      </c>
      <c r="F57" s="77"/>
    </row>
    <row r="58" spans="1:6" ht="15" customHeight="1" x14ac:dyDescent="0.25">
      <c r="A58" s="68"/>
      <c r="B58" s="130" t="s">
        <v>11</v>
      </c>
      <c r="C58" s="131"/>
      <c r="D58" s="16"/>
      <c r="E58" s="72">
        <f>E57+E35</f>
        <v>52467.3</v>
      </c>
      <c r="F58" s="77"/>
    </row>
    <row r="59" spans="1:6" ht="15" hidden="1" customHeight="1" x14ac:dyDescent="0.25">
      <c r="A59" s="68">
        <v>24</v>
      </c>
      <c r="B59" s="123" t="s">
        <v>82</v>
      </c>
      <c r="C59" s="124"/>
      <c r="D59" s="16" t="s">
        <v>9</v>
      </c>
      <c r="E59" s="72"/>
    </row>
    <row r="60" spans="1:6" x14ac:dyDescent="0.25">
      <c r="B60" s="125" t="s">
        <v>73</v>
      </c>
      <c r="C60" s="125"/>
      <c r="D60" s="78"/>
      <c r="E60" s="79"/>
    </row>
    <row r="61" spans="1:6" x14ac:dyDescent="0.25">
      <c r="B61" s="80" t="s">
        <v>72</v>
      </c>
      <c r="C61" s="81"/>
      <c r="D61" s="126" t="s">
        <v>71</v>
      </c>
      <c r="E61" s="126"/>
    </row>
    <row r="62" spans="1:6" x14ac:dyDescent="0.25">
      <c r="B62" s="80" t="s">
        <v>70</v>
      </c>
      <c r="C62" s="81"/>
      <c r="D62" s="126" t="s">
        <v>1</v>
      </c>
      <c r="E62" s="126"/>
    </row>
    <row r="63" spans="1:6" x14ac:dyDescent="0.25">
      <c r="B63" s="80" t="s">
        <v>5</v>
      </c>
      <c r="C63" s="80"/>
      <c r="D63" s="82"/>
      <c r="E63" s="82"/>
    </row>
    <row r="64" spans="1:6" x14ac:dyDescent="0.25">
      <c r="B64" s="127" t="s">
        <v>4</v>
      </c>
      <c r="C64" s="127"/>
      <c r="D64" s="127"/>
      <c r="E64" s="127"/>
    </row>
    <row r="65" spans="2:5" x14ac:dyDescent="0.25">
      <c r="B65" s="128" t="s">
        <v>3</v>
      </c>
      <c r="C65" s="128"/>
      <c r="D65" s="128"/>
      <c r="E65" s="128"/>
    </row>
    <row r="66" spans="2:5" x14ac:dyDescent="0.25">
      <c r="B66" s="122" t="s">
        <v>3</v>
      </c>
      <c r="C66" s="122"/>
      <c r="D66" s="122"/>
      <c r="E66" s="122"/>
    </row>
    <row r="67" spans="2:5" x14ac:dyDescent="0.25">
      <c r="B67" s="122" t="s">
        <v>2</v>
      </c>
      <c r="C67" s="122"/>
      <c r="D67" s="122"/>
      <c r="E67" s="122"/>
    </row>
  </sheetData>
  <mergeCells count="45">
    <mergeCell ref="B6:C6"/>
    <mergeCell ref="C1:E1"/>
    <mergeCell ref="C2:E2"/>
    <mergeCell ref="C3:E3"/>
    <mergeCell ref="C4:E4"/>
    <mergeCell ref="A5:E5"/>
    <mergeCell ref="B11:C11"/>
    <mergeCell ref="B12:C12"/>
    <mergeCell ref="B13:C13"/>
    <mergeCell ref="B14:C14"/>
    <mergeCell ref="A15:A17"/>
    <mergeCell ref="B15:B17"/>
    <mergeCell ref="A18:A19"/>
    <mergeCell ref="B18:B19"/>
    <mergeCell ref="A20:A21"/>
    <mergeCell ref="B20:B21"/>
    <mergeCell ref="A22:A23"/>
    <mergeCell ref="B22:B23"/>
    <mergeCell ref="A24:A27"/>
    <mergeCell ref="B24:B27"/>
    <mergeCell ref="A28:A31"/>
    <mergeCell ref="B28:B31"/>
    <mergeCell ref="A32:A34"/>
    <mergeCell ref="B32:B34"/>
    <mergeCell ref="B58:C58"/>
    <mergeCell ref="B35:C35"/>
    <mergeCell ref="A36:A44"/>
    <mergeCell ref="B36:B44"/>
    <mergeCell ref="A45:A48"/>
    <mergeCell ref="B45:B48"/>
    <mergeCell ref="A49:A51"/>
    <mergeCell ref="B49:B51"/>
    <mergeCell ref="A52:A54"/>
    <mergeCell ref="B52:B54"/>
    <mergeCell ref="B55:C55"/>
    <mergeCell ref="B56:C56"/>
    <mergeCell ref="B57:C57"/>
    <mergeCell ref="B66:E66"/>
    <mergeCell ref="B67:E67"/>
    <mergeCell ref="B59:C59"/>
    <mergeCell ref="B60:C60"/>
    <mergeCell ref="D61:E61"/>
    <mergeCell ref="D62:E62"/>
    <mergeCell ref="B64:E64"/>
    <mergeCell ref="B65:E65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план 11</vt:lpstr>
      <vt:lpstr>план12</vt:lpstr>
      <vt:lpstr>план13</vt:lpstr>
      <vt:lpstr>план 14</vt:lpstr>
      <vt:lpstr>'план 14'!Область_печати</vt:lpstr>
      <vt:lpstr>план12!Область_печати</vt:lpstr>
      <vt:lpstr>план13!Область_печати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2015-03-28T09:06:18Z</dcterms:modified>
</cp:coreProperties>
</file>