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0730" windowHeight="11580" activeTab="3"/>
  </bookViews>
  <sheets>
    <sheet name="план 11" sheetId="9" r:id="rId1"/>
    <sheet name="план 12" sheetId="6" r:id="rId2"/>
    <sheet name="план 13" sheetId="3" r:id="rId3"/>
    <sheet name="план 14" sheetId="12" r:id="rId4"/>
  </sheets>
  <definedNames>
    <definedName name="_xlnm.Print_Area" localSheetId="1">'план 12'!$A$1:$E$65</definedName>
    <definedName name="_xlnm.Print_Area" localSheetId="2">'план 13'!$A$1:$F$68</definedName>
    <definedName name="_xlnm.Print_Area" localSheetId="3">'план 14'!$A$1:$F$68</definedName>
  </definedNames>
  <calcPr calcId="145621"/>
</workbook>
</file>

<file path=xl/calcChain.xml><?xml version="1.0" encoding="utf-8"?>
<calcChain xmlns="http://schemas.openxmlformats.org/spreadsheetml/2006/main">
  <c r="E53" i="12" l="1"/>
  <c r="E48" i="12"/>
  <c r="E44" i="12"/>
  <c r="E31" i="12"/>
  <c r="E35" i="12" s="1"/>
  <c r="E13" i="12"/>
  <c r="E55" i="12" l="1"/>
  <c r="E56" i="12"/>
  <c r="E57" i="12" l="1"/>
  <c r="E58" i="12" s="1"/>
  <c r="E14" i="12" s="1"/>
  <c r="E51" i="9" l="1"/>
  <c r="E13" i="9"/>
  <c r="E11" i="9"/>
  <c r="E29" i="9" s="1"/>
  <c r="E54" i="6"/>
  <c r="E55" i="6" s="1"/>
  <c r="E53" i="6"/>
  <c r="E17" i="6"/>
  <c r="E33" i="6" s="1"/>
  <c r="E53" i="3"/>
  <c r="E31" i="3"/>
  <c r="E12" i="3"/>
  <c r="E13" i="3" s="1"/>
  <c r="E56" i="6" l="1"/>
  <c r="E52" i="9"/>
  <c r="E55" i="3"/>
  <c r="E19" i="3"/>
  <c r="E35" i="3" s="1"/>
  <c r="E56" i="3"/>
  <c r="E57" i="3" l="1"/>
  <c r="E58" i="3" s="1"/>
  <c r="E14" i="3" s="1"/>
</calcChain>
</file>

<file path=xl/sharedStrings.xml><?xml version="1.0" encoding="utf-8"?>
<sst xmlns="http://schemas.openxmlformats.org/spreadsheetml/2006/main" count="530" uniqueCount="107">
  <si>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</si>
  <si>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</si>
  <si>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</si>
  <si>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</si>
  <si>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</si>
  <si>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>"____"______________________ 2013 г.</t>
  </si>
  <si>
    <t>План работ   по текущему ремонту  на 2013 г  по дому №8</t>
  </si>
  <si>
    <t>Наименование работ</t>
  </si>
  <si>
    <t>Ед.изм.</t>
  </si>
  <si>
    <t>План       2013 г.</t>
  </si>
  <si>
    <t>Выполнено с н.г.</t>
  </si>
  <si>
    <t>Адрес</t>
  </si>
  <si>
    <t xml:space="preserve">Зеленый </t>
  </si>
  <si>
    <t>№ дома/этажность/кол-во подъездов</t>
  </si>
  <si>
    <t>8 / 5 / 3</t>
  </si>
  <si>
    <t>Материал здания</t>
  </si>
  <si>
    <t>панельный</t>
  </si>
  <si>
    <t>м2</t>
  </si>
  <si>
    <t xml:space="preserve">Остаток 2012 г. ("-" экономия, "+" перерасход) </t>
  </si>
  <si>
    <t>руб.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</si>
  <si>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</si>
  <si>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</si>
  <si>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</si>
  <si>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Кровля</t>
  </si>
  <si>
    <t>плоская, рулонная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</si>
  <si>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</si>
  <si>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</si>
  <si>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</si>
  <si>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</si>
  <si>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</si>
  <si>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</si>
  <si>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</si>
  <si>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</si>
  <si>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</si>
  <si>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</si>
  <si>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</si>
  <si>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</si>
  <si>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</si>
  <si>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</si>
  <si>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</si>
  <si>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</si>
  <si>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</si>
  <si>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1 и 2 под. </t>
  </si>
  <si>
    <t>перила и решетки</t>
  </si>
  <si>
    <t>Прочие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</si>
  <si>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</si>
  <si>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</si>
  <si>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</si>
  <si>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</si>
  <si>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</si>
  <si>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</si>
  <si>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</si>
  <si>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</si>
  <si>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</si>
  <si>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</si>
  <si>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манометры, термометры</t>
  </si>
  <si>
    <t xml:space="preserve"> труба</t>
  </si>
  <si>
    <t xml:space="preserve"> теплоизоляция </t>
  </si>
  <si>
    <t>ГВС</t>
  </si>
  <si>
    <t>ЗРА</t>
  </si>
  <si>
    <t>монометры, термометры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</si>
  <si>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</si>
  <si>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</si>
  <si>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</si>
  <si>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</si>
  <si>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</si>
  <si>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</si>
  <si>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</si>
  <si>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</si>
  <si>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</si>
  <si>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Работы выполненные  с начала 2011 г.</t>
  </si>
  <si>
    <t>Остаток денежных средств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</si>
  <si>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</si>
  <si>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</si>
  <si>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</si>
  <si>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</si>
  <si>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</si>
  <si>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</si>
  <si>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</si>
  <si>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</si>
  <si>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</si>
  <si>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2012 г.</t>
  </si>
  <si>
    <t>План работы   по текущему ремонту  на 2012 г  по дому №8</t>
  </si>
  <si>
    <t>План 2012 г.</t>
  </si>
  <si>
    <t>№ дома</t>
  </si>
  <si>
    <t>этажей</t>
  </si>
  <si>
    <t>кол-во подъездов</t>
  </si>
  <si>
    <t xml:space="preserve">почтовые ящики  </t>
  </si>
  <si>
    <t>Всего запланировано по дому на 2012 год, руб.</t>
  </si>
  <si>
    <t>План начислений с учетом остатка за 2011г.</t>
  </si>
  <si>
    <t>План работы   по текущему ремонту  на 2011 г  по дому №8</t>
  </si>
  <si>
    <t>План 2011 г.</t>
  </si>
  <si>
    <t>материал-мягкая</t>
  </si>
  <si>
    <t>земля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</si>
  <si>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</si>
  <si>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</si>
  <si>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</si>
  <si>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</si>
  <si>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 xml:space="preserve">"____"______________________ 2014 г.  
</t>
  </si>
  <si>
    <t>План работ  по текущему ремонту  на 2014 г  по дому №8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</si>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</sst>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  <numFmt numFmtId="166" formatCode="_-* #,##0.0_р_._-;\-* #,##0.0_р_._-;_-* &quot;-&quot;_р_._-;_-@_-"/>
    <numFmt numFmtId="167" formatCode="_-* #,##0.0_р_._-;\-* #,##0.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sz val="9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charset val="204"/>
    </font>
    <font>
      <sz val="9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0" xfId="0" applyFont="1"/>
    <xf numFmtId="0" fontId="9" fillId="0" borderId="0" xfId="10" applyFont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top"/>
    </xf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/>
    <xf numFmtId="0" fontId="14" fillId="0" borderId="0" xfId="0" applyFont="1"/>
    <xf numFmtId="0" fontId="14" fillId="0" borderId="2" xfId="0" applyFont="1" applyBorder="1" applyAlignment="1">
      <alignment horizontal="center" vertical="top"/>
    </xf>
    <xf numFmtId="49" fontId="17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wrapText="1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top" wrapText="1"/>
    </xf>
    <xf numFmtId="0" fontId="16" fillId="0" borderId="9" xfId="0" applyFont="1" applyBorder="1"/>
    <xf numFmtId="164" fontId="16" fillId="0" borderId="0" xfId="0" applyNumberFormat="1" applyFont="1"/>
    <xf numFmtId="0" fontId="1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1" fontId="0" fillId="0" borderId="0" xfId="0" applyNumberFormat="1"/>
    <xf numFmtId="0" fontId="8" fillId="0" borderId="1" xfId="10" applyNumberFormat="1" applyFont="1" applyFill="1" applyBorder="1" applyAlignment="1">
      <alignment horizontal="center" vertical="center" wrapText="1"/>
    </xf>
    <xf numFmtId="0" fontId="20" fillId="0" borderId="1" xfId="1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3" fillId="0" borderId="1" xfId="1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13" fillId="0" borderId="5" xfId="10" applyNumberFormat="1" applyFont="1" applyFill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15" fillId="0" borderId="0" xfId="0" applyFont="1"/>
    <xf numFmtId="0" fontId="15" fillId="0" borderId="11" xfId="0" applyFont="1" applyBorder="1"/>
    <xf numFmtId="0" fontId="0" fillId="0" borderId="0" xfId="0" applyAlignment="1">
      <alignment horizontal="center"/>
    </xf>
    <xf numFmtId="0" fontId="14" fillId="0" borderId="11" xfId="0" applyFont="1" applyBorder="1" applyAlignment="1">
      <alignment horizontal="center"/>
    </xf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10" applyNumberFormat="1" applyFont="1" applyFill="1" applyBorder="1" applyAlignment="1">
      <alignment vertical="top" wrapText="1"/>
    </xf>
    <xf numFmtId="0" fontId="13" fillId="0" borderId="1" xfId="1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top"/>
    </xf>
    <xf numFmtId="166" fontId="7" fillId="0" borderId="1" xfId="1" applyNumberFormat="1" applyFont="1" applyBorder="1" applyAlignment="1">
      <alignment horizontal="center" vertical="center"/>
    </xf>
    <xf numFmtId="167" fontId="7" fillId="0" borderId="1" xfId="33" applyNumberFormat="1" applyFont="1" applyBorder="1" applyAlignment="1">
      <alignment horizontal="center" vertical="center"/>
    </xf>
    <xf numFmtId="41" fontId="7" fillId="0" borderId="2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left"/>
    </xf>
    <xf numFmtId="0" fontId="13" fillId="0" borderId="5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5" xfId="10" applyNumberFormat="1" applyFont="1" applyBorder="1" applyAlignment="1">
      <alignment vertical="top" wrapText="1"/>
    </xf>
    <xf numFmtId="0" fontId="13" fillId="0" borderId="3" xfId="10" applyNumberFormat="1" applyFont="1" applyBorder="1" applyAlignment="1">
      <alignment vertical="top" wrapText="1"/>
    </xf>
    <xf numFmtId="0" fontId="13" fillId="0" borderId="5" xfId="10" applyNumberFormat="1" applyFont="1" applyFill="1" applyBorder="1" applyAlignment="1">
      <alignment vertical="top" wrapText="1"/>
    </xf>
    <xf numFmtId="0" fontId="13" fillId="0" borderId="3" xfId="10" applyNumberFormat="1" applyFont="1" applyFill="1" applyBorder="1" applyAlignment="1">
      <alignment vertical="top" wrapText="1"/>
    </xf>
    <xf numFmtId="0" fontId="15" fillId="0" borderId="0" xfId="0" applyFont="1" applyAlignment="1">
      <alignment horizontal="left"/>
    </xf>
    <xf numFmtId="0" fontId="0" fillId="0" borderId="1" xfId="0" applyBorder="1" applyAlignment="1">
      <alignment horizontal="center" vertical="top"/>
    </xf>
    <xf numFmtId="0" fontId="13" fillId="0" borderId="1" xfId="10" applyNumberFormat="1" applyFont="1" applyBorder="1" applyAlignment="1">
      <alignment vertical="top" wrapText="1"/>
    </xf>
    <xf numFmtId="0" fontId="13" fillId="0" borderId="5" xfId="10" applyNumberFormat="1" applyFont="1" applyFill="1" applyBorder="1" applyAlignment="1">
      <alignment horizontal="left" vertical="top" wrapText="1"/>
    </xf>
    <xf numFmtId="0" fontId="13" fillId="0" borderId="3" xfId="10" applyNumberFormat="1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3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5" fillId="0" borderId="5" xfId="10" applyNumberFormat="1" applyFont="1" applyFill="1" applyBorder="1" applyAlignment="1">
      <alignment vertical="top" wrapText="1"/>
    </xf>
    <xf numFmtId="0" fontId="15" fillId="0" borderId="3" xfId="10" applyNumberFormat="1" applyFont="1" applyFill="1" applyBorder="1" applyAlignment="1">
      <alignment vertical="top" wrapText="1"/>
    </xf>
    <xf numFmtId="0" fontId="15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right" wrapText="1"/>
    </xf>
  </cellXfs>
  <cellStyles count="34">
    <cellStyle name="Денежный" xfId="1" builtinId="4"/>
    <cellStyle name="Денежный 2" xfId="4"/>
    <cellStyle name="Денежный 2 2" xfId="5"/>
    <cellStyle name="Денежный 3" xfId="31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14"/>
    <cellStyle name="Обычный 19" xfId="15"/>
    <cellStyle name="Обычный 2" xfId="2"/>
    <cellStyle name="Обычный 2 2" xfId="16"/>
    <cellStyle name="Обычный 2 3" xfId="17"/>
    <cellStyle name="Обычный 3" xfId="18"/>
    <cellStyle name="Обычный 3 2" xfId="19"/>
    <cellStyle name="Обычный 4" xfId="20"/>
    <cellStyle name="Обычный 4 2" xfId="21"/>
    <cellStyle name="Обычный 5" xfId="22"/>
    <cellStyle name="Обычный 6" xfId="23"/>
    <cellStyle name="Обычный 7" xfId="24"/>
    <cellStyle name="Обычный 8" xfId="25"/>
    <cellStyle name="Обычный 9" xfId="26"/>
    <cellStyle name="Процентный 2" xfId="27"/>
    <cellStyle name="Процентный 3" xfId="32"/>
    <cellStyle name="Финансовый" xfId="33" builtinId="3"/>
    <cellStyle name="Финансовый 2" xfId="28"/>
    <cellStyle name="Финансовый 2 2" xfId="30"/>
    <cellStyle name="Финансовый 3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22" zoomScaleNormal="100" workbookViewId="0">
      <selection activeCell="E55" sqref="E55"/>
    </sheetView>
  </sheetViews>
  <sheetFormatPr defaultRowHeight="15" x14ac:dyDescent="0.25"/>
  <cols>
    <col min="1" max="1" width="6.42578125" style="1" bestFit="1" customWidth="1"/>
    <col min="2" max="2" width="32.28515625" style="2" customWidth="1"/>
    <col min="3" max="3" width="24.85546875" style="51" customWidth="1"/>
    <col min="4" max="4" width="10" style="51" customWidth="1"/>
    <col min="5" max="5" width="14.28515625" style="51" customWidth="1"/>
  </cols>
  <sheetData>
    <row r="1" spans="1:5" s="4" customFormat="1" x14ac:dyDescent="0.2">
      <c r="A1" s="84" t="s">
        <v>90</v>
      </c>
      <c r="B1" s="84"/>
      <c r="C1" s="84"/>
      <c r="D1" s="84"/>
      <c r="E1" s="84"/>
    </row>
    <row r="2" spans="1:5" s="7" customFormat="1" ht="12.75" x14ac:dyDescent="0.25">
      <c r="A2" s="5" t="s">
        <v>1</v>
      </c>
      <c r="B2" s="85" t="s">
        <v>7</v>
      </c>
      <c r="C2" s="86"/>
      <c r="D2" s="6" t="s">
        <v>8</v>
      </c>
      <c r="E2" s="6" t="s">
        <v>91</v>
      </c>
    </row>
    <row r="3" spans="1:5" x14ac:dyDescent="0.25">
      <c r="A3" s="32">
        <v>1</v>
      </c>
      <c r="B3" s="58" t="s">
        <v>11</v>
      </c>
      <c r="C3" s="59" t="s">
        <v>12</v>
      </c>
      <c r="D3" s="59"/>
      <c r="E3" s="33"/>
    </row>
    <row r="4" spans="1:5" x14ac:dyDescent="0.25">
      <c r="A4" s="32">
        <v>2</v>
      </c>
      <c r="B4" s="58" t="s">
        <v>84</v>
      </c>
      <c r="C4" s="33">
        <v>8</v>
      </c>
      <c r="D4" s="33"/>
      <c r="E4" s="33"/>
    </row>
    <row r="5" spans="1:5" x14ac:dyDescent="0.25">
      <c r="A5" s="32">
        <v>3</v>
      </c>
      <c r="B5" s="58" t="s">
        <v>85</v>
      </c>
      <c r="C5" s="33">
        <v>5</v>
      </c>
      <c r="D5" s="33"/>
      <c r="E5" s="33"/>
    </row>
    <row r="6" spans="1:5" ht="15" customHeight="1" x14ac:dyDescent="0.25">
      <c r="A6" s="32">
        <v>4</v>
      </c>
      <c r="B6" s="58" t="s">
        <v>86</v>
      </c>
      <c r="C6" s="33">
        <v>3</v>
      </c>
      <c r="D6" s="33"/>
      <c r="E6" s="33"/>
    </row>
    <row r="7" spans="1:5" ht="15" customHeight="1" x14ac:dyDescent="0.25">
      <c r="A7" s="32">
        <v>5</v>
      </c>
      <c r="B7" s="58" t="s">
        <v>15</v>
      </c>
      <c r="C7" s="33" t="s">
        <v>16</v>
      </c>
      <c r="D7" s="33"/>
      <c r="E7" s="33"/>
    </row>
    <row r="8" spans="1:5" ht="15" customHeight="1" x14ac:dyDescent="0.25">
      <c r="A8" s="32">
        <v>6</v>
      </c>
      <c r="B8" s="87" t="s">
        <v>104</v>
      </c>
      <c r="C8" s="88"/>
      <c r="D8" s="32" t="s">
        <v>19</v>
      </c>
      <c r="E8" s="33"/>
    </row>
    <row r="9" spans="1:5" x14ac:dyDescent="0.25">
      <c r="A9" s="80">
        <v>7</v>
      </c>
      <c r="B9" s="81" t="s">
        <v>23</v>
      </c>
      <c r="C9" s="27" t="s">
        <v>92</v>
      </c>
      <c r="D9" s="27" t="s">
        <v>17</v>
      </c>
      <c r="E9" s="39">
        <v>33</v>
      </c>
    </row>
    <row r="10" spans="1:5" x14ac:dyDescent="0.25">
      <c r="A10" s="80"/>
      <c r="B10" s="81"/>
      <c r="C10" s="27" t="s">
        <v>25</v>
      </c>
      <c r="D10" s="27" t="s">
        <v>26</v>
      </c>
      <c r="E10" s="33"/>
    </row>
    <row r="11" spans="1:5" x14ac:dyDescent="0.25">
      <c r="A11" s="80"/>
      <c r="B11" s="81"/>
      <c r="C11" s="27" t="s">
        <v>27</v>
      </c>
      <c r="D11" s="27" t="s">
        <v>19</v>
      </c>
      <c r="E11" s="39">
        <f>E9*650</f>
        <v>21450</v>
      </c>
    </row>
    <row r="12" spans="1:5" x14ac:dyDescent="0.25">
      <c r="A12" s="80">
        <v>8</v>
      </c>
      <c r="B12" s="81" t="s">
        <v>28</v>
      </c>
      <c r="C12" s="27" t="s">
        <v>29</v>
      </c>
      <c r="D12" s="27" t="s">
        <v>30</v>
      </c>
      <c r="E12" s="33">
        <v>20</v>
      </c>
    </row>
    <row r="13" spans="1:5" x14ac:dyDescent="0.25">
      <c r="A13" s="80"/>
      <c r="B13" s="81"/>
      <c r="C13" s="27" t="s">
        <v>27</v>
      </c>
      <c r="D13" s="27" t="s">
        <v>19</v>
      </c>
      <c r="E13" s="33">
        <f>E12*300</f>
        <v>6000</v>
      </c>
    </row>
    <row r="14" spans="1:5" ht="15" customHeight="1" x14ac:dyDescent="0.25">
      <c r="A14" s="80">
        <v>9</v>
      </c>
      <c r="B14" s="81" t="s">
        <v>31</v>
      </c>
      <c r="C14" s="27" t="s">
        <v>32</v>
      </c>
      <c r="D14" s="27" t="s">
        <v>26</v>
      </c>
      <c r="E14" s="33">
        <v>1</v>
      </c>
    </row>
    <row r="15" spans="1:5" x14ac:dyDescent="0.25">
      <c r="A15" s="80"/>
      <c r="B15" s="81"/>
      <c r="C15" s="27" t="s">
        <v>27</v>
      </c>
      <c r="D15" s="27" t="s">
        <v>19</v>
      </c>
      <c r="E15" s="33">
        <v>3000</v>
      </c>
    </row>
    <row r="16" spans="1:5" ht="15" customHeight="1" x14ac:dyDescent="0.25">
      <c r="A16" s="80">
        <v>10</v>
      </c>
      <c r="B16" s="81" t="s">
        <v>33</v>
      </c>
      <c r="C16" s="27" t="s">
        <v>34</v>
      </c>
      <c r="D16" s="27" t="s">
        <v>26</v>
      </c>
      <c r="E16" s="33"/>
    </row>
    <row r="17" spans="1:5" x14ac:dyDescent="0.25">
      <c r="A17" s="80"/>
      <c r="B17" s="81"/>
      <c r="C17" s="27" t="s">
        <v>27</v>
      </c>
      <c r="D17" s="27" t="s">
        <v>19</v>
      </c>
      <c r="E17" s="33"/>
    </row>
    <row r="18" spans="1:5" ht="15" customHeight="1" x14ac:dyDescent="0.25">
      <c r="A18" s="80">
        <v>12</v>
      </c>
      <c r="B18" s="81" t="s">
        <v>35</v>
      </c>
      <c r="C18" s="27" t="s">
        <v>36</v>
      </c>
      <c r="D18" s="27" t="s">
        <v>26</v>
      </c>
      <c r="E18" s="33"/>
    </row>
    <row r="19" spans="1:5" x14ac:dyDescent="0.25">
      <c r="A19" s="80"/>
      <c r="B19" s="81"/>
      <c r="C19" s="27" t="s">
        <v>37</v>
      </c>
      <c r="D19" s="27" t="s">
        <v>26</v>
      </c>
      <c r="E19" s="33"/>
    </row>
    <row r="20" spans="1:5" x14ac:dyDescent="0.25">
      <c r="A20" s="80"/>
      <c r="B20" s="81"/>
      <c r="C20" s="27" t="s">
        <v>38</v>
      </c>
      <c r="D20" s="27" t="s">
        <v>26</v>
      </c>
      <c r="E20" s="33"/>
    </row>
    <row r="21" spans="1:5" x14ac:dyDescent="0.25">
      <c r="A21" s="80"/>
      <c r="B21" s="81"/>
      <c r="C21" s="27" t="s">
        <v>27</v>
      </c>
      <c r="D21" s="27" t="s">
        <v>19</v>
      </c>
      <c r="E21" s="33"/>
    </row>
    <row r="22" spans="1:5" ht="15" customHeight="1" x14ac:dyDescent="0.25">
      <c r="A22" s="80">
        <v>13</v>
      </c>
      <c r="B22" s="81" t="s">
        <v>39</v>
      </c>
      <c r="C22" s="27" t="s">
        <v>40</v>
      </c>
      <c r="D22" s="27" t="s">
        <v>41</v>
      </c>
      <c r="E22" s="33"/>
    </row>
    <row r="23" spans="1:5" x14ac:dyDescent="0.25">
      <c r="A23" s="80"/>
      <c r="B23" s="81"/>
      <c r="C23" s="27" t="s">
        <v>87</v>
      </c>
      <c r="D23" s="27" t="s">
        <v>26</v>
      </c>
      <c r="E23" s="33"/>
    </row>
    <row r="24" spans="1:5" x14ac:dyDescent="0.25">
      <c r="A24" s="80"/>
      <c r="B24" s="81"/>
      <c r="C24" s="27" t="s">
        <v>43</v>
      </c>
      <c r="D24" s="27" t="s">
        <v>30</v>
      </c>
      <c r="E24" s="33"/>
    </row>
    <row r="25" spans="1:5" x14ac:dyDescent="0.25">
      <c r="A25" s="80"/>
      <c r="B25" s="81"/>
      <c r="C25" s="27" t="s">
        <v>27</v>
      </c>
      <c r="D25" s="27" t="s">
        <v>19</v>
      </c>
      <c r="E25" s="33"/>
    </row>
    <row r="26" spans="1:5" ht="15" customHeight="1" x14ac:dyDescent="0.25">
      <c r="A26" s="80">
        <v>14</v>
      </c>
      <c r="B26" s="81" t="s">
        <v>44</v>
      </c>
      <c r="C26" s="27" t="s">
        <v>93</v>
      </c>
      <c r="D26" s="27" t="s">
        <v>17</v>
      </c>
      <c r="E26" s="33"/>
    </row>
    <row r="27" spans="1:5" x14ac:dyDescent="0.25">
      <c r="A27" s="80"/>
      <c r="B27" s="81"/>
      <c r="C27" s="27" t="s">
        <v>46</v>
      </c>
      <c r="D27" s="27" t="s">
        <v>26</v>
      </c>
      <c r="E27" s="33"/>
    </row>
    <row r="28" spans="1:5" x14ac:dyDescent="0.25">
      <c r="A28" s="80"/>
      <c r="B28" s="81"/>
      <c r="C28" s="27" t="s">
        <v>47</v>
      </c>
      <c r="D28" s="27" t="s">
        <v>19</v>
      </c>
      <c r="E28" s="33"/>
    </row>
    <row r="29" spans="1:5" ht="15" customHeight="1" x14ac:dyDescent="0.25">
      <c r="A29" s="32">
        <v>15</v>
      </c>
      <c r="B29" s="82" t="s">
        <v>48</v>
      </c>
      <c r="C29" s="83"/>
      <c r="D29" s="33" t="s">
        <v>19</v>
      </c>
      <c r="E29" s="60">
        <f>E11+E13+E15+E17+E21+E25+E28</f>
        <v>30450</v>
      </c>
    </row>
    <row r="30" spans="1:5" ht="15" customHeight="1" x14ac:dyDescent="0.25">
      <c r="A30" s="80">
        <v>16</v>
      </c>
      <c r="B30" s="81" t="s">
        <v>49</v>
      </c>
      <c r="C30" s="36" t="s">
        <v>50</v>
      </c>
      <c r="D30" s="36" t="s">
        <v>26</v>
      </c>
      <c r="E30" s="33">
        <v>2</v>
      </c>
    </row>
    <row r="31" spans="1:5" x14ac:dyDescent="0.25">
      <c r="A31" s="80"/>
      <c r="B31" s="81"/>
      <c r="C31" s="36" t="s">
        <v>51</v>
      </c>
      <c r="D31" s="36" t="s">
        <v>26</v>
      </c>
      <c r="E31" s="33">
        <v>2</v>
      </c>
    </row>
    <row r="32" spans="1:5" x14ac:dyDescent="0.25">
      <c r="A32" s="80"/>
      <c r="B32" s="81"/>
      <c r="C32" s="37" t="s">
        <v>52</v>
      </c>
      <c r="D32" s="37" t="s">
        <v>30</v>
      </c>
      <c r="E32" s="33"/>
    </row>
    <row r="33" spans="1:5" x14ac:dyDescent="0.25">
      <c r="A33" s="80"/>
      <c r="B33" s="81"/>
      <c r="C33" s="36" t="s">
        <v>53</v>
      </c>
      <c r="D33" s="36" t="s">
        <v>26</v>
      </c>
      <c r="E33" s="33">
        <v>2</v>
      </c>
    </row>
    <row r="34" spans="1:5" x14ac:dyDescent="0.25">
      <c r="A34" s="80"/>
      <c r="B34" s="81"/>
      <c r="C34" s="36" t="s">
        <v>54</v>
      </c>
      <c r="D34" s="36" t="s">
        <v>26</v>
      </c>
      <c r="E34" s="33">
        <v>2</v>
      </c>
    </row>
    <row r="35" spans="1:5" x14ac:dyDescent="0.25">
      <c r="A35" s="80"/>
      <c r="B35" s="81"/>
      <c r="C35" s="36" t="s">
        <v>60</v>
      </c>
      <c r="D35" s="36" t="s">
        <v>26</v>
      </c>
      <c r="E35" s="33">
        <v>5</v>
      </c>
    </row>
    <row r="36" spans="1:5" x14ac:dyDescent="0.25">
      <c r="A36" s="80"/>
      <c r="B36" s="81"/>
      <c r="C36" s="27" t="s">
        <v>56</v>
      </c>
      <c r="D36" s="27" t="s">
        <v>30</v>
      </c>
      <c r="E36" s="33"/>
    </row>
    <row r="37" spans="1:5" x14ac:dyDescent="0.25">
      <c r="A37" s="80"/>
      <c r="B37" s="81"/>
      <c r="C37" s="27" t="s">
        <v>57</v>
      </c>
      <c r="D37" s="27" t="s">
        <v>30</v>
      </c>
      <c r="E37" s="33"/>
    </row>
    <row r="38" spans="1:5" x14ac:dyDescent="0.25">
      <c r="A38" s="80"/>
      <c r="B38" s="81"/>
      <c r="C38" s="27" t="s">
        <v>27</v>
      </c>
      <c r="D38" s="27" t="s">
        <v>19</v>
      </c>
      <c r="E38" s="31">
        <v>31226</v>
      </c>
    </row>
    <row r="39" spans="1:5" x14ac:dyDescent="0.25">
      <c r="A39" s="80">
        <v>17</v>
      </c>
      <c r="B39" s="81" t="s">
        <v>58</v>
      </c>
      <c r="C39" s="27" t="s">
        <v>59</v>
      </c>
      <c r="D39" s="27" t="s">
        <v>26</v>
      </c>
      <c r="E39" s="33"/>
    </row>
    <row r="40" spans="1:5" x14ac:dyDescent="0.25">
      <c r="A40" s="80"/>
      <c r="B40" s="81"/>
      <c r="C40" s="36" t="s">
        <v>60</v>
      </c>
      <c r="D40" s="36" t="s">
        <v>26</v>
      </c>
      <c r="E40" s="33"/>
    </row>
    <row r="41" spans="1:5" x14ac:dyDescent="0.25">
      <c r="A41" s="80"/>
      <c r="B41" s="81"/>
      <c r="C41" s="27" t="s">
        <v>56</v>
      </c>
      <c r="D41" s="27" t="s">
        <v>30</v>
      </c>
      <c r="E41" s="33"/>
    </row>
    <row r="42" spans="1:5" x14ac:dyDescent="0.25">
      <c r="A42" s="80"/>
      <c r="B42" s="81"/>
      <c r="C42" s="27" t="s">
        <v>27</v>
      </c>
      <c r="D42" s="27" t="s">
        <v>19</v>
      </c>
      <c r="E42" s="33"/>
    </row>
    <row r="43" spans="1:5" x14ac:dyDescent="0.25">
      <c r="A43" s="80">
        <v>18</v>
      </c>
      <c r="B43" s="81" t="s">
        <v>61</v>
      </c>
      <c r="C43" s="27" t="s">
        <v>62</v>
      </c>
      <c r="D43" s="27" t="s">
        <v>26</v>
      </c>
      <c r="E43" s="33"/>
    </row>
    <row r="44" spans="1:5" x14ac:dyDescent="0.25">
      <c r="A44" s="80"/>
      <c r="B44" s="81"/>
      <c r="C44" s="26" t="s">
        <v>63</v>
      </c>
      <c r="D44" s="26" t="s">
        <v>30</v>
      </c>
      <c r="E44" s="33"/>
    </row>
    <row r="45" spans="1:5" x14ac:dyDescent="0.25">
      <c r="A45" s="80"/>
      <c r="B45" s="81"/>
      <c r="C45" s="27" t="s">
        <v>27</v>
      </c>
      <c r="D45" s="27" t="s">
        <v>19</v>
      </c>
      <c r="E45" s="33"/>
    </row>
    <row r="46" spans="1:5" ht="15" customHeight="1" x14ac:dyDescent="0.25">
      <c r="A46" s="80">
        <v>19</v>
      </c>
      <c r="B46" s="81" t="s">
        <v>64</v>
      </c>
      <c r="C46" s="26" t="s">
        <v>65</v>
      </c>
      <c r="D46" s="26" t="s">
        <v>26</v>
      </c>
      <c r="E46" s="33"/>
    </row>
    <row r="47" spans="1:5" x14ac:dyDescent="0.25">
      <c r="A47" s="80"/>
      <c r="B47" s="81"/>
      <c r="C47" s="26" t="s">
        <v>63</v>
      </c>
      <c r="D47" s="26" t="s">
        <v>30</v>
      </c>
      <c r="E47" s="33">
        <v>24</v>
      </c>
    </row>
    <row r="48" spans="1:5" x14ac:dyDescent="0.25">
      <c r="A48" s="80"/>
      <c r="B48" s="81"/>
      <c r="C48" s="27" t="s">
        <v>27</v>
      </c>
      <c r="D48" s="27" t="s">
        <v>19</v>
      </c>
      <c r="E48" s="33">
        <v>19200</v>
      </c>
    </row>
    <row r="49" spans="1:5" ht="26.25" customHeight="1" x14ac:dyDescent="0.25">
      <c r="A49" s="32"/>
      <c r="B49" s="73" t="s">
        <v>66</v>
      </c>
      <c r="C49" s="74"/>
      <c r="D49" s="40" t="s">
        <v>19</v>
      </c>
      <c r="E49" s="61">
        <v>12427</v>
      </c>
    </row>
    <row r="50" spans="1:5" ht="15" customHeight="1" x14ac:dyDescent="0.25">
      <c r="A50" s="32">
        <v>20</v>
      </c>
      <c r="B50" s="75" t="s">
        <v>67</v>
      </c>
      <c r="C50" s="76"/>
      <c r="D50" s="27" t="s">
        <v>19</v>
      </c>
      <c r="E50" s="31">
        <v>31066</v>
      </c>
    </row>
    <row r="51" spans="1:5" ht="15" customHeight="1" x14ac:dyDescent="0.25">
      <c r="A51" s="32">
        <v>21</v>
      </c>
      <c r="B51" s="77" t="s">
        <v>68</v>
      </c>
      <c r="C51" s="78"/>
      <c r="D51" s="42" t="s">
        <v>19</v>
      </c>
      <c r="E51" s="34">
        <f>E50+E48+E42+E38+E49</f>
        <v>93919</v>
      </c>
    </row>
    <row r="52" spans="1:5" ht="15" customHeight="1" x14ac:dyDescent="0.25">
      <c r="A52" s="32">
        <v>22</v>
      </c>
      <c r="B52" s="77" t="s">
        <v>69</v>
      </c>
      <c r="C52" s="78"/>
      <c r="D52" s="42" t="s">
        <v>19</v>
      </c>
      <c r="E52" s="34">
        <f>E51+E29</f>
        <v>124369</v>
      </c>
    </row>
    <row r="53" spans="1:5" ht="15" customHeight="1" x14ac:dyDescent="0.25">
      <c r="A53" s="32">
        <v>23</v>
      </c>
      <c r="B53" s="77" t="s">
        <v>94</v>
      </c>
      <c r="C53" s="78"/>
      <c r="D53" s="42" t="s">
        <v>19</v>
      </c>
      <c r="E53" s="31">
        <v>124265</v>
      </c>
    </row>
    <row r="55" spans="1:5" x14ac:dyDescent="0.25">
      <c r="B55" s="79" t="s">
        <v>95</v>
      </c>
      <c r="C55" s="79"/>
      <c r="D55" s="46"/>
    </row>
    <row r="56" spans="1:5" x14ac:dyDescent="0.25">
      <c r="B56" s="49" t="s">
        <v>96</v>
      </c>
      <c r="C56" s="50"/>
      <c r="D56" s="62" t="s">
        <v>97</v>
      </c>
    </row>
    <row r="57" spans="1:5" x14ac:dyDescent="0.25">
      <c r="B57" s="49" t="s">
        <v>77</v>
      </c>
      <c r="C57" s="49"/>
      <c r="D57" s="46"/>
    </row>
    <row r="58" spans="1:5" x14ac:dyDescent="0.25">
      <c r="B58" s="72" t="s">
        <v>78</v>
      </c>
      <c r="C58" s="72"/>
      <c r="D58" s="52"/>
    </row>
    <row r="59" spans="1:5" x14ac:dyDescent="0.25">
      <c r="B59" s="53" t="s">
        <v>79</v>
      </c>
      <c r="C59" s="54"/>
      <c r="D59" s="52"/>
    </row>
    <row r="60" spans="1:5" x14ac:dyDescent="0.25">
      <c r="B60" s="55" t="s">
        <v>79</v>
      </c>
      <c r="C60" s="54"/>
      <c r="D60" s="52"/>
    </row>
    <row r="61" spans="1:5" x14ac:dyDescent="0.25">
      <c r="B61" s="55" t="s">
        <v>80</v>
      </c>
      <c r="C61" s="54"/>
      <c r="D61" s="52"/>
    </row>
  </sheetData>
  <mergeCells count="33">
    <mergeCell ref="A12:A13"/>
    <mergeCell ref="B12:B13"/>
    <mergeCell ref="A1:E1"/>
    <mergeCell ref="B2:C2"/>
    <mergeCell ref="B8:C8"/>
    <mergeCell ref="A9:A11"/>
    <mergeCell ref="B9:B11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39:A42"/>
    <mergeCell ref="B39:B42"/>
    <mergeCell ref="A43:A45"/>
    <mergeCell ref="B43:B45"/>
    <mergeCell ref="A46:A48"/>
    <mergeCell ref="B46:B48"/>
    <mergeCell ref="B58:C58"/>
    <mergeCell ref="B49:C49"/>
    <mergeCell ref="B50:C50"/>
    <mergeCell ref="B51:C51"/>
    <mergeCell ref="B52:C52"/>
    <mergeCell ref="B53:C53"/>
    <mergeCell ref="B55:C5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opLeftCell="A29" workbookViewId="0">
      <selection activeCell="E57" sqref="E57"/>
    </sheetView>
  </sheetViews>
  <sheetFormatPr defaultRowHeight="15" x14ac:dyDescent="0.25"/>
  <cols>
    <col min="1" max="1" width="6.42578125" style="1" bestFit="1" customWidth="1"/>
    <col min="2" max="2" width="32.28515625" style="2" customWidth="1"/>
    <col min="3" max="3" width="24.85546875" style="51" customWidth="1"/>
    <col min="4" max="4" width="10" style="51" customWidth="1"/>
    <col min="5" max="5" width="10.7109375" style="51" customWidth="1"/>
  </cols>
  <sheetData>
    <row r="1" spans="1:5" x14ac:dyDescent="0.25">
      <c r="C1" s="93" t="s">
        <v>2</v>
      </c>
      <c r="D1" s="93"/>
      <c r="E1" s="93"/>
    </row>
    <row r="2" spans="1:5" x14ac:dyDescent="0.25">
      <c r="C2" s="93" t="s">
        <v>3</v>
      </c>
      <c r="D2" s="93"/>
      <c r="E2" s="93"/>
    </row>
    <row r="3" spans="1:5" x14ac:dyDescent="0.25">
      <c r="C3" s="93" t="s">
        <v>4</v>
      </c>
      <c r="D3" s="93"/>
      <c r="E3" s="93"/>
    </row>
    <row r="4" spans="1:5" x14ac:dyDescent="0.25">
      <c r="C4" s="93" t="s">
        <v>81</v>
      </c>
      <c r="D4" s="93"/>
      <c r="E4" s="93"/>
    </row>
    <row r="5" spans="1:5" s="4" customFormat="1" x14ac:dyDescent="0.2">
      <c r="A5" s="84" t="s">
        <v>82</v>
      </c>
      <c r="B5" s="84"/>
      <c r="C5" s="84"/>
      <c r="D5" s="84"/>
      <c r="E5" s="84"/>
    </row>
    <row r="6" spans="1:5" s="7" customFormat="1" ht="25.5" x14ac:dyDescent="0.25">
      <c r="A6" s="56" t="s">
        <v>1</v>
      </c>
      <c r="B6" s="85" t="s">
        <v>7</v>
      </c>
      <c r="C6" s="94"/>
      <c r="D6" s="57" t="s">
        <v>8</v>
      </c>
      <c r="E6" s="6" t="s">
        <v>83</v>
      </c>
    </row>
    <row r="7" spans="1:5" x14ac:dyDescent="0.25">
      <c r="A7" s="32">
        <v>1</v>
      </c>
      <c r="B7" s="58" t="s">
        <v>11</v>
      </c>
      <c r="C7" s="59" t="s">
        <v>12</v>
      </c>
      <c r="D7" s="59"/>
      <c r="E7" s="33"/>
    </row>
    <row r="8" spans="1:5" x14ac:dyDescent="0.25">
      <c r="A8" s="32">
        <v>2</v>
      </c>
      <c r="B8" s="58" t="s">
        <v>84</v>
      </c>
      <c r="C8" s="33">
        <v>8</v>
      </c>
      <c r="D8" s="33"/>
      <c r="E8" s="33"/>
    </row>
    <row r="9" spans="1:5" x14ac:dyDescent="0.25">
      <c r="A9" s="32">
        <v>3</v>
      </c>
      <c r="B9" s="58" t="s">
        <v>85</v>
      </c>
      <c r="C9" s="33">
        <v>5</v>
      </c>
      <c r="D9" s="33"/>
      <c r="E9" s="33"/>
    </row>
    <row r="10" spans="1:5" ht="15" customHeight="1" x14ac:dyDescent="0.25">
      <c r="A10" s="32">
        <v>4</v>
      </c>
      <c r="B10" s="58" t="s">
        <v>86</v>
      </c>
      <c r="C10" s="33">
        <v>3</v>
      </c>
      <c r="D10" s="33"/>
      <c r="E10" s="33"/>
    </row>
    <row r="11" spans="1:5" ht="15" customHeight="1" x14ac:dyDescent="0.25">
      <c r="A11" s="32">
        <v>5</v>
      </c>
      <c r="B11" s="58" t="s">
        <v>15</v>
      </c>
      <c r="C11" s="33" t="s">
        <v>16</v>
      </c>
      <c r="D11" s="33"/>
      <c r="E11" s="33"/>
    </row>
    <row r="12" spans="1:5" ht="15" customHeight="1" x14ac:dyDescent="0.25">
      <c r="A12" s="32">
        <v>6</v>
      </c>
      <c r="B12" s="87" t="s">
        <v>105</v>
      </c>
      <c r="C12" s="88"/>
      <c r="D12" s="32" t="s">
        <v>19</v>
      </c>
      <c r="E12" s="33"/>
    </row>
    <row r="13" spans="1:5" x14ac:dyDescent="0.25">
      <c r="A13" s="80">
        <v>7</v>
      </c>
      <c r="B13" s="81" t="s">
        <v>23</v>
      </c>
      <c r="C13" s="26" t="s">
        <v>24</v>
      </c>
      <c r="D13" s="27" t="s">
        <v>17</v>
      </c>
      <c r="E13" s="28"/>
    </row>
    <row r="14" spans="1:5" x14ac:dyDescent="0.25">
      <c r="A14" s="80"/>
      <c r="B14" s="81"/>
      <c r="C14" s="27" t="s">
        <v>25</v>
      </c>
      <c r="D14" s="27" t="s">
        <v>26</v>
      </c>
      <c r="E14" s="28"/>
    </row>
    <row r="15" spans="1:5" x14ac:dyDescent="0.25">
      <c r="A15" s="80"/>
      <c r="B15" s="81"/>
      <c r="C15" s="27" t="s">
        <v>27</v>
      </c>
      <c r="D15" s="27" t="s">
        <v>19</v>
      </c>
      <c r="E15" s="28">
        <v>20000</v>
      </c>
    </row>
    <row r="16" spans="1:5" x14ac:dyDescent="0.25">
      <c r="A16" s="80">
        <v>8</v>
      </c>
      <c r="B16" s="81" t="s">
        <v>28</v>
      </c>
      <c r="C16" s="27" t="s">
        <v>29</v>
      </c>
      <c r="D16" s="27" t="s">
        <v>30</v>
      </c>
      <c r="E16" s="28"/>
    </row>
    <row r="17" spans="1:5" x14ac:dyDescent="0.25">
      <c r="A17" s="80"/>
      <c r="B17" s="81"/>
      <c r="C17" s="27" t="s">
        <v>27</v>
      </c>
      <c r="D17" s="27" t="s">
        <v>19</v>
      </c>
      <c r="E17" s="28">
        <f>70*360</f>
        <v>25200</v>
      </c>
    </row>
    <row r="18" spans="1:5" ht="15" customHeight="1" x14ac:dyDescent="0.25">
      <c r="A18" s="80">
        <v>9</v>
      </c>
      <c r="B18" s="81" t="s">
        <v>31</v>
      </c>
      <c r="C18" s="27" t="s">
        <v>32</v>
      </c>
      <c r="D18" s="27" t="s">
        <v>26</v>
      </c>
      <c r="E18" s="28"/>
    </row>
    <row r="19" spans="1:5" x14ac:dyDescent="0.25">
      <c r="A19" s="80"/>
      <c r="B19" s="81"/>
      <c r="C19" s="27" t="s">
        <v>27</v>
      </c>
      <c r="D19" s="27" t="s">
        <v>19</v>
      </c>
      <c r="E19" s="28"/>
    </row>
    <row r="20" spans="1:5" ht="15" customHeight="1" x14ac:dyDescent="0.25">
      <c r="A20" s="80">
        <v>10</v>
      </c>
      <c r="B20" s="81" t="s">
        <v>33</v>
      </c>
      <c r="C20" s="27" t="s">
        <v>34</v>
      </c>
      <c r="D20" s="27" t="s">
        <v>26</v>
      </c>
      <c r="E20" s="28"/>
    </row>
    <row r="21" spans="1:5" x14ac:dyDescent="0.25">
      <c r="A21" s="80"/>
      <c r="B21" s="81"/>
      <c r="C21" s="27" t="s">
        <v>27</v>
      </c>
      <c r="D21" s="27" t="s">
        <v>19</v>
      </c>
      <c r="E21" s="28"/>
    </row>
    <row r="22" spans="1:5" ht="15" customHeight="1" x14ac:dyDescent="0.25">
      <c r="A22" s="80">
        <v>12</v>
      </c>
      <c r="B22" s="81" t="s">
        <v>35</v>
      </c>
      <c r="C22" s="27" t="s">
        <v>36</v>
      </c>
      <c r="D22" s="27" t="s">
        <v>26</v>
      </c>
      <c r="E22" s="28"/>
    </row>
    <row r="23" spans="1:5" x14ac:dyDescent="0.25">
      <c r="A23" s="80"/>
      <c r="B23" s="81"/>
      <c r="C23" s="27" t="s">
        <v>37</v>
      </c>
      <c r="D23" s="27" t="s">
        <v>26</v>
      </c>
      <c r="E23" s="28"/>
    </row>
    <row r="24" spans="1:5" x14ac:dyDescent="0.25">
      <c r="A24" s="80"/>
      <c r="B24" s="81"/>
      <c r="C24" s="27" t="s">
        <v>38</v>
      </c>
      <c r="D24" s="27" t="s">
        <v>26</v>
      </c>
      <c r="E24" s="28"/>
    </row>
    <row r="25" spans="1:5" x14ac:dyDescent="0.25">
      <c r="A25" s="80"/>
      <c r="B25" s="81"/>
      <c r="C25" s="27" t="s">
        <v>27</v>
      </c>
      <c r="D25" s="27" t="s">
        <v>19</v>
      </c>
      <c r="E25" s="28"/>
    </row>
    <row r="26" spans="1:5" ht="15" customHeight="1" x14ac:dyDescent="0.25">
      <c r="A26" s="80">
        <v>13</v>
      </c>
      <c r="B26" s="81" t="s">
        <v>39</v>
      </c>
      <c r="C26" s="27" t="s">
        <v>40</v>
      </c>
      <c r="D26" s="27" t="s">
        <v>41</v>
      </c>
      <c r="E26" s="28"/>
    </row>
    <row r="27" spans="1:5" x14ac:dyDescent="0.25">
      <c r="A27" s="80"/>
      <c r="B27" s="81"/>
      <c r="C27" s="27" t="s">
        <v>87</v>
      </c>
      <c r="D27" s="27" t="s">
        <v>26</v>
      </c>
      <c r="E27" s="28"/>
    </row>
    <row r="28" spans="1:5" x14ac:dyDescent="0.25">
      <c r="A28" s="80"/>
      <c r="B28" s="81"/>
      <c r="C28" s="27" t="s">
        <v>43</v>
      </c>
      <c r="D28" s="27" t="s">
        <v>30</v>
      </c>
      <c r="E28" s="28"/>
    </row>
    <row r="29" spans="1:5" x14ac:dyDescent="0.25">
      <c r="A29" s="80"/>
      <c r="B29" s="81"/>
      <c r="C29" s="27" t="s">
        <v>27</v>
      </c>
      <c r="D29" s="27" t="s">
        <v>19</v>
      </c>
      <c r="E29" s="28"/>
    </row>
    <row r="30" spans="1:5" ht="15" customHeight="1" x14ac:dyDescent="0.25">
      <c r="A30" s="80">
        <v>14</v>
      </c>
      <c r="B30" s="81" t="s">
        <v>44</v>
      </c>
      <c r="C30" s="27" t="s">
        <v>45</v>
      </c>
      <c r="D30" s="27" t="s">
        <v>17</v>
      </c>
      <c r="E30" s="28"/>
    </row>
    <row r="31" spans="1:5" x14ac:dyDescent="0.25">
      <c r="A31" s="80"/>
      <c r="B31" s="81"/>
      <c r="C31" s="27" t="s">
        <v>46</v>
      </c>
      <c r="D31" s="27" t="s">
        <v>26</v>
      </c>
      <c r="E31" s="28"/>
    </row>
    <row r="32" spans="1:5" x14ac:dyDescent="0.25">
      <c r="A32" s="80"/>
      <c r="B32" s="81"/>
      <c r="C32" s="27" t="s">
        <v>47</v>
      </c>
      <c r="D32" s="27" t="s">
        <v>19</v>
      </c>
      <c r="E32" s="28"/>
    </row>
    <row r="33" spans="1:5" ht="15" customHeight="1" x14ac:dyDescent="0.25">
      <c r="A33" s="32">
        <v>15</v>
      </c>
      <c r="B33" s="82" t="s">
        <v>48</v>
      </c>
      <c r="C33" s="83"/>
      <c r="D33" s="33" t="s">
        <v>19</v>
      </c>
      <c r="E33" s="28">
        <f>E15+E17+E19+E21+E25+E29+E32</f>
        <v>45200</v>
      </c>
    </row>
    <row r="34" spans="1:5" ht="15" customHeight="1" x14ac:dyDescent="0.25">
      <c r="A34" s="80">
        <v>16</v>
      </c>
      <c r="B34" s="81" t="s">
        <v>49</v>
      </c>
      <c r="C34" s="36" t="s">
        <v>50</v>
      </c>
      <c r="D34" s="36" t="s">
        <v>26</v>
      </c>
      <c r="E34" s="28"/>
    </row>
    <row r="35" spans="1:5" x14ac:dyDescent="0.25">
      <c r="A35" s="80"/>
      <c r="B35" s="81"/>
      <c r="C35" s="36" t="s">
        <v>51</v>
      </c>
      <c r="D35" s="36" t="s">
        <v>26</v>
      </c>
      <c r="E35" s="28"/>
    </row>
    <row r="36" spans="1:5" x14ac:dyDescent="0.25">
      <c r="A36" s="80"/>
      <c r="B36" s="81"/>
      <c r="C36" s="37" t="s">
        <v>52</v>
      </c>
      <c r="D36" s="37" t="s">
        <v>30</v>
      </c>
      <c r="E36" s="28"/>
    </row>
    <row r="37" spans="1:5" x14ac:dyDescent="0.25">
      <c r="A37" s="80"/>
      <c r="B37" s="81"/>
      <c r="C37" s="36" t="s">
        <v>53</v>
      </c>
      <c r="D37" s="36" t="s">
        <v>26</v>
      </c>
      <c r="E37" s="28"/>
    </row>
    <row r="38" spans="1:5" x14ac:dyDescent="0.25">
      <c r="A38" s="80"/>
      <c r="B38" s="81"/>
      <c r="C38" s="36" t="s">
        <v>54</v>
      </c>
      <c r="D38" s="36" t="s">
        <v>26</v>
      </c>
      <c r="E38" s="28"/>
    </row>
    <row r="39" spans="1:5" x14ac:dyDescent="0.25">
      <c r="A39" s="80"/>
      <c r="B39" s="81"/>
      <c r="C39" s="36" t="s">
        <v>60</v>
      </c>
      <c r="D39" s="36" t="s">
        <v>26</v>
      </c>
      <c r="E39" s="28"/>
    </row>
    <row r="40" spans="1:5" x14ac:dyDescent="0.25">
      <c r="A40" s="80"/>
      <c r="B40" s="81"/>
      <c r="C40" s="27" t="s">
        <v>56</v>
      </c>
      <c r="D40" s="27" t="s">
        <v>30</v>
      </c>
      <c r="E40" s="28"/>
    </row>
    <row r="41" spans="1:5" x14ac:dyDescent="0.25">
      <c r="A41" s="80"/>
      <c r="B41" s="81"/>
      <c r="C41" s="27" t="s">
        <v>57</v>
      </c>
      <c r="D41" s="27" t="s">
        <v>30</v>
      </c>
      <c r="E41" s="28"/>
    </row>
    <row r="42" spans="1:5" x14ac:dyDescent="0.25">
      <c r="A42" s="80"/>
      <c r="B42" s="81"/>
      <c r="C42" s="27" t="s">
        <v>27</v>
      </c>
      <c r="D42" s="27" t="s">
        <v>19</v>
      </c>
      <c r="E42" s="28"/>
    </row>
    <row r="43" spans="1:5" x14ac:dyDescent="0.25">
      <c r="A43" s="80">
        <v>17</v>
      </c>
      <c r="B43" s="81" t="s">
        <v>58</v>
      </c>
      <c r="C43" s="27" t="s">
        <v>59</v>
      </c>
      <c r="D43" s="27" t="s">
        <v>26</v>
      </c>
      <c r="E43" s="28"/>
    </row>
    <row r="44" spans="1:5" x14ac:dyDescent="0.25">
      <c r="A44" s="80"/>
      <c r="B44" s="81"/>
      <c r="C44" s="36" t="s">
        <v>60</v>
      </c>
      <c r="D44" s="36" t="s">
        <v>26</v>
      </c>
      <c r="E44" s="28"/>
    </row>
    <row r="45" spans="1:5" x14ac:dyDescent="0.25">
      <c r="A45" s="80"/>
      <c r="B45" s="81"/>
      <c r="C45" s="27" t="s">
        <v>56</v>
      </c>
      <c r="D45" s="27" t="s">
        <v>30</v>
      </c>
      <c r="E45" s="28"/>
    </row>
    <row r="46" spans="1:5" x14ac:dyDescent="0.25">
      <c r="A46" s="80"/>
      <c r="B46" s="81"/>
      <c r="C46" s="27" t="s">
        <v>27</v>
      </c>
      <c r="D46" s="27" t="s">
        <v>19</v>
      </c>
      <c r="E46" s="28"/>
    </row>
    <row r="47" spans="1:5" x14ac:dyDescent="0.25">
      <c r="A47" s="80">
        <v>18</v>
      </c>
      <c r="B47" s="81" t="s">
        <v>61</v>
      </c>
      <c r="C47" s="27" t="s">
        <v>62</v>
      </c>
      <c r="D47" s="27" t="s">
        <v>26</v>
      </c>
      <c r="E47" s="28"/>
    </row>
    <row r="48" spans="1:5" x14ac:dyDescent="0.25">
      <c r="A48" s="80"/>
      <c r="B48" s="81"/>
      <c r="C48" s="26" t="s">
        <v>63</v>
      </c>
      <c r="D48" s="26" t="s">
        <v>30</v>
      </c>
      <c r="E48" s="28"/>
    </row>
    <row r="49" spans="1:5" x14ac:dyDescent="0.25">
      <c r="A49" s="80"/>
      <c r="B49" s="81"/>
      <c r="C49" s="27" t="s">
        <v>27</v>
      </c>
      <c r="D49" s="27" t="s">
        <v>19</v>
      </c>
      <c r="E49" s="28"/>
    </row>
    <row r="50" spans="1:5" ht="15" customHeight="1" x14ac:dyDescent="0.25">
      <c r="A50" s="80">
        <v>19</v>
      </c>
      <c r="B50" s="81" t="s">
        <v>64</v>
      </c>
      <c r="C50" s="26" t="s">
        <v>65</v>
      </c>
      <c r="D50" s="26" t="s">
        <v>26</v>
      </c>
      <c r="E50" s="28"/>
    </row>
    <row r="51" spans="1:5" x14ac:dyDescent="0.25">
      <c r="A51" s="80"/>
      <c r="B51" s="81"/>
      <c r="C51" s="26" t="s">
        <v>63</v>
      </c>
      <c r="D51" s="26" t="s">
        <v>30</v>
      </c>
      <c r="E51" s="28">
        <v>9</v>
      </c>
    </row>
    <row r="52" spans="1:5" x14ac:dyDescent="0.25">
      <c r="A52" s="80"/>
      <c r="B52" s="81"/>
      <c r="C52" s="27" t="s">
        <v>27</v>
      </c>
      <c r="D52" s="27" t="s">
        <v>19</v>
      </c>
      <c r="E52" s="28">
        <v>9800</v>
      </c>
    </row>
    <row r="53" spans="1:5" ht="26.25" customHeight="1" x14ac:dyDescent="0.25">
      <c r="A53" s="32"/>
      <c r="B53" s="73" t="s">
        <v>66</v>
      </c>
      <c r="C53" s="74"/>
      <c r="D53" s="40" t="s">
        <v>19</v>
      </c>
      <c r="E53" s="28">
        <f>E57*0.1</f>
        <v>13800.1</v>
      </c>
    </row>
    <row r="54" spans="1:5" ht="15" customHeight="1" x14ac:dyDescent="0.25">
      <c r="A54" s="32">
        <v>20</v>
      </c>
      <c r="B54" s="75" t="s">
        <v>67</v>
      </c>
      <c r="C54" s="76"/>
      <c r="D54" s="27" t="s">
        <v>19</v>
      </c>
      <c r="E54" s="28">
        <f>E57*0.25</f>
        <v>34500.25</v>
      </c>
    </row>
    <row r="55" spans="1:5" ht="15" customHeight="1" x14ac:dyDescent="0.25">
      <c r="A55" s="32">
        <v>21</v>
      </c>
      <c r="B55" s="77" t="s">
        <v>68</v>
      </c>
      <c r="C55" s="78"/>
      <c r="D55" s="42" t="s">
        <v>19</v>
      </c>
      <c r="E55" s="28">
        <f>E54+E52+E46+E42+E53</f>
        <v>58100.35</v>
      </c>
    </row>
    <row r="56" spans="1:5" ht="15" customHeight="1" x14ac:dyDescent="0.25">
      <c r="A56" s="32">
        <v>22</v>
      </c>
      <c r="B56" s="89" t="s">
        <v>88</v>
      </c>
      <c r="C56" s="90"/>
      <c r="D56" s="42" t="s">
        <v>19</v>
      </c>
      <c r="E56" s="28">
        <f>E55+E33</f>
        <v>103300.35</v>
      </c>
    </row>
    <row r="57" spans="1:5" ht="15" customHeight="1" x14ac:dyDescent="0.25">
      <c r="A57" s="32">
        <v>23</v>
      </c>
      <c r="B57" s="73" t="s">
        <v>89</v>
      </c>
      <c r="C57" s="74"/>
      <c r="D57" s="42" t="s">
        <v>19</v>
      </c>
      <c r="E57" s="28">
        <v>138001</v>
      </c>
    </row>
    <row r="58" spans="1:5" x14ac:dyDescent="0.25">
      <c r="B58" s="91" t="s">
        <v>72</v>
      </c>
      <c r="C58" s="91"/>
      <c r="D58" s="46"/>
      <c r="E58" s="47"/>
    </row>
    <row r="59" spans="1:5" x14ac:dyDescent="0.25">
      <c r="B59" s="49" t="s">
        <v>73</v>
      </c>
      <c r="C59" s="50"/>
      <c r="D59" s="92" t="s">
        <v>74</v>
      </c>
      <c r="E59" s="92"/>
    </row>
    <row r="60" spans="1:5" x14ac:dyDescent="0.25">
      <c r="B60" s="49" t="s">
        <v>75</v>
      </c>
      <c r="C60" s="50"/>
      <c r="D60" s="92" t="s">
        <v>76</v>
      </c>
      <c r="E60" s="92"/>
    </row>
    <row r="61" spans="1:5" x14ac:dyDescent="0.25">
      <c r="B61" s="49" t="s">
        <v>77</v>
      </c>
      <c r="C61" s="49"/>
      <c r="D61" s="46"/>
    </row>
    <row r="62" spans="1:5" x14ac:dyDescent="0.25">
      <c r="B62" s="72" t="s">
        <v>78</v>
      </c>
      <c r="C62" s="72"/>
      <c r="D62" s="52"/>
    </row>
    <row r="63" spans="1:5" x14ac:dyDescent="0.25">
      <c r="B63" s="53" t="s">
        <v>79</v>
      </c>
      <c r="C63" s="54"/>
      <c r="D63" s="52"/>
    </row>
    <row r="64" spans="1:5" x14ac:dyDescent="0.25">
      <c r="B64" s="55" t="s">
        <v>79</v>
      </c>
      <c r="C64" s="54"/>
      <c r="D64" s="52"/>
    </row>
    <row r="65" spans="2:4" x14ac:dyDescent="0.25">
      <c r="B65" s="55" t="s">
        <v>80</v>
      </c>
      <c r="C65" s="54"/>
      <c r="D65" s="52"/>
    </row>
  </sheetData>
  <mergeCells count="39"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D59:E59"/>
    <mergeCell ref="D60:E60"/>
    <mergeCell ref="A47:A49"/>
    <mergeCell ref="B47:B49"/>
    <mergeCell ref="A50:A52"/>
    <mergeCell ref="B50:B52"/>
    <mergeCell ref="B53:C53"/>
    <mergeCell ref="B54:C54"/>
    <mergeCell ref="B62:C62"/>
    <mergeCell ref="B55:C55"/>
    <mergeCell ref="B56:C56"/>
    <mergeCell ref="B57:C57"/>
    <mergeCell ref="B58:C5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3" workbookViewId="0">
      <selection activeCell="E14" sqref="E14"/>
    </sheetView>
  </sheetViews>
  <sheetFormatPr defaultRowHeight="15" x14ac:dyDescent="0.25"/>
  <cols>
    <col min="1" max="1" width="6.42578125" style="1" bestFit="1" customWidth="1"/>
    <col min="2" max="2" width="40.42578125" style="2" customWidth="1"/>
    <col min="3" max="3" width="24.85546875" style="51" customWidth="1"/>
    <col min="4" max="4" width="10" style="51" customWidth="1"/>
    <col min="5" max="5" width="10.7109375" style="51" customWidth="1"/>
    <col min="6" max="6" width="12.85546875" hidden="1" customWidth="1"/>
    <col min="7" max="7" width="10.7109375" customWidth="1"/>
  </cols>
  <sheetData>
    <row r="1" spans="1:8" x14ac:dyDescent="0.25">
      <c r="C1" s="93" t="s">
        <v>2</v>
      </c>
      <c r="D1" s="93"/>
      <c r="E1" s="93"/>
      <c r="F1" s="93"/>
    </row>
    <row r="2" spans="1:8" x14ac:dyDescent="0.25">
      <c r="C2" s="93" t="s">
        <v>3</v>
      </c>
      <c r="D2" s="93"/>
      <c r="E2" s="93"/>
      <c r="F2" s="93"/>
    </row>
    <row r="3" spans="1:8" x14ac:dyDescent="0.25">
      <c r="C3" s="93" t="s">
        <v>4</v>
      </c>
      <c r="D3" s="93"/>
      <c r="E3" s="93"/>
      <c r="F3" s="93"/>
    </row>
    <row r="4" spans="1:8" x14ac:dyDescent="0.25">
      <c r="C4" s="93" t="s">
        <v>5</v>
      </c>
      <c r="D4" s="93"/>
      <c r="E4" s="93"/>
      <c r="F4" s="93"/>
    </row>
    <row r="5" spans="1:8" s="4" customFormat="1" x14ac:dyDescent="0.2">
      <c r="A5" s="100" t="s">
        <v>6</v>
      </c>
      <c r="B5" s="100"/>
      <c r="C5" s="100"/>
      <c r="D5" s="100"/>
      <c r="E5" s="100"/>
      <c r="F5" s="3"/>
    </row>
    <row r="6" spans="1:8" s="7" customFormat="1" ht="25.5" x14ac:dyDescent="0.25">
      <c r="A6" s="5" t="s">
        <v>1</v>
      </c>
      <c r="B6" s="85" t="s">
        <v>7</v>
      </c>
      <c r="C6" s="94"/>
      <c r="D6" s="5" t="s">
        <v>8</v>
      </c>
      <c r="E6" s="5" t="s">
        <v>9</v>
      </c>
      <c r="F6" s="6" t="s">
        <v>10</v>
      </c>
    </row>
    <row r="7" spans="1:8" s="7" customFormat="1" x14ac:dyDescent="0.25">
      <c r="A7" s="8">
        <v>1</v>
      </c>
      <c r="B7" s="9" t="s">
        <v>11</v>
      </c>
      <c r="C7" s="10" t="s">
        <v>12</v>
      </c>
      <c r="D7" s="10"/>
      <c r="E7" s="11"/>
      <c r="F7" s="12"/>
      <c r="G7" s="13"/>
      <c r="H7" s="13"/>
    </row>
    <row r="8" spans="1:8" s="7" customFormat="1" x14ac:dyDescent="0.25">
      <c r="A8" s="14">
        <v>2</v>
      </c>
      <c r="B8" s="9" t="s">
        <v>13</v>
      </c>
      <c r="C8" s="15" t="s">
        <v>14</v>
      </c>
      <c r="D8" s="11"/>
      <c r="E8" s="11"/>
      <c r="F8" s="12"/>
      <c r="G8" s="13"/>
      <c r="H8" s="13"/>
    </row>
    <row r="9" spans="1:8" s="7" customFormat="1" x14ac:dyDescent="0.25">
      <c r="A9" s="14">
        <v>5</v>
      </c>
      <c r="B9" s="16" t="s">
        <v>15</v>
      </c>
      <c r="C9" s="17" t="s">
        <v>16</v>
      </c>
      <c r="D9" s="11"/>
      <c r="E9" s="11"/>
      <c r="F9" s="12"/>
      <c r="G9" s="13"/>
      <c r="H9" s="13"/>
    </row>
    <row r="10" spans="1:8" s="7" customFormat="1" x14ac:dyDescent="0.25">
      <c r="A10" s="14"/>
      <c r="B10" s="9" t="s">
        <v>0</v>
      </c>
      <c r="C10" s="9"/>
      <c r="D10" s="18" t="s">
        <v>17</v>
      </c>
      <c r="E10" s="19">
        <v>3405.7</v>
      </c>
      <c r="F10" s="12"/>
      <c r="G10" s="13"/>
      <c r="H10" s="13"/>
    </row>
    <row r="11" spans="1:8" s="7" customFormat="1" x14ac:dyDescent="0.25">
      <c r="A11" s="14"/>
      <c r="B11" s="96" t="s">
        <v>18</v>
      </c>
      <c r="C11" s="97"/>
      <c r="D11" s="18" t="s">
        <v>19</v>
      </c>
      <c r="E11" s="19">
        <v>-36509</v>
      </c>
      <c r="F11" s="12"/>
      <c r="G11" s="13"/>
      <c r="H11" s="13"/>
    </row>
    <row r="12" spans="1:8" s="7" customFormat="1" x14ac:dyDescent="0.25">
      <c r="A12" s="14"/>
      <c r="B12" s="96" t="s">
        <v>20</v>
      </c>
      <c r="C12" s="97"/>
      <c r="D12" s="17" t="s">
        <v>19</v>
      </c>
      <c r="E12" s="20">
        <f>E10*4.04*12</f>
        <v>165108.33600000001</v>
      </c>
      <c r="F12" s="12"/>
      <c r="G12" s="13"/>
      <c r="H12" s="13"/>
    </row>
    <row r="13" spans="1:8" s="7" customFormat="1" x14ac:dyDescent="0.25">
      <c r="A13" s="14"/>
      <c r="B13" s="96" t="s">
        <v>21</v>
      </c>
      <c r="C13" s="97"/>
      <c r="D13" s="17" t="s">
        <v>19</v>
      </c>
      <c r="E13" s="20">
        <f>E12-E11</f>
        <v>201617.33600000001</v>
      </c>
      <c r="F13" s="12"/>
      <c r="G13" s="13"/>
      <c r="H13" s="13"/>
    </row>
    <row r="14" spans="1:8" s="7" customFormat="1" ht="15.75" customHeight="1" thickBot="1" x14ac:dyDescent="0.3">
      <c r="A14" s="14">
        <v>6</v>
      </c>
      <c r="B14" s="98" t="s">
        <v>22</v>
      </c>
      <c r="C14" s="99"/>
      <c r="D14" s="21" t="s">
        <v>19</v>
      </c>
      <c r="E14" s="22">
        <f>E58</f>
        <v>181227.80120000002</v>
      </c>
      <c r="F14" s="23"/>
      <c r="G14" s="24"/>
      <c r="H14" s="25"/>
    </row>
    <row r="15" spans="1:8" x14ac:dyDescent="0.25">
      <c r="A15" s="95">
        <v>7</v>
      </c>
      <c r="B15" s="81" t="s">
        <v>23</v>
      </c>
      <c r="C15" s="26" t="s">
        <v>24</v>
      </c>
      <c r="D15" s="27" t="s">
        <v>17</v>
      </c>
      <c r="E15" s="28"/>
      <c r="F15" s="29"/>
      <c r="G15" s="30"/>
    </row>
    <row r="16" spans="1:8" x14ac:dyDescent="0.25">
      <c r="A16" s="95"/>
      <c r="B16" s="81"/>
      <c r="C16" s="27" t="s">
        <v>25</v>
      </c>
      <c r="D16" s="27" t="s">
        <v>26</v>
      </c>
      <c r="E16" s="28"/>
      <c r="F16" s="29"/>
    </row>
    <row r="17" spans="1:6" x14ac:dyDescent="0.25">
      <c r="A17" s="95"/>
      <c r="B17" s="81"/>
      <c r="C17" s="27" t="s">
        <v>27</v>
      </c>
      <c r="D17" s="27" t="s">
        <v>19</v>
      </c>
      <c r="E17" s="28">
        <v>14500</v>
      </c>
      <c r="F17" s="29"/>
    </row>
    <row r="18" spans="1:6" x14ac:dyDescent="0.25">
      <c r="A18" s="95">
        <v>8</v>
      </c>
      <c r="B18" s="81" t="s">
        <v>28</v>
      </c>
      <c r="C18" s="27" t="s">
        <v>29</v>
      </c>
      <c r="D18" s="27" t="s">
        <v>30</v>
      </c>
      <c r="E18" s="28"/>
      <c r="F18" s="29"/>
    </row>
    <row r="19" spans="1:6" x14ac:dyDescent="0.25">
      <c r="A19" s="95"/>
      <c r="B19" s="81"/>
      <c r="C19" s="27" t="s">
        <v>27</v>
      </c>
      <c r="D19" s="27" t="s">
        <v>19</v>
      </c>
      <c r="E19" s="28">
        <f>E13*0.1</f>
        <v>20161.733600000003</v>
      </c>
      <c r="F19" s="29"/>
    </row>
    <row r="20" spans="1:6" ht="15" customHeight="1" x14ac:dyDescent="0.25">
      <c r="A20" s="95">
        <v>9</v>
      </c>
      <c r="B20" s="81" t="s">
        <v>31</v>
      </c>
      <c r="C20" s="27" t="s">
        <v>32</v>
      </c>
      <c r="D20" s="27" t="s">
        <v>26</v>
      </c>
      <c r="E20" s="28"/>
      <c r="F20" s="29"/>
    </row>
    <row r="21" spans="1:6" x14ac:dyDescent="0.25">
      <c r="A21" s="95"/>
      <c r="B21" s="81"/>
      <c r="C21" s="27" t="s">
        <v>27</v>
      </c>
      <c r="D21" s="27" t="s">
        <v>19</v>
      </c>
      <c r="E21" s="28"/>
      <c r="F21" s="29"/>
    </row>
    <row r="22" spans="1:6" ht="15" customHeight="1" x14ac:dyDescent="0.25">
      <c r="A22" s="95">
        <v>10</v>
      </c>
      <c r="B22" s="81" t="s">
        <v>33</v>
      </c>
      <c r="C22" s="27" t="s">
        <v>34</v>
      </c>
      <c r="D22" s="27" t="s">
        <v>26</v>
      </c>
      <c r="E22" s="28"/>
      <c r="F22" s="29"/>
    </row>
    <row r="23" spans="1:6" x14ac:dyDescent="0.25">
      <c r="A23" s="95"/>
      <c r="B23" s="81"/>
      <c r="C23" s="27" t="s">
        <v>27</v>
      </c>
      <c r="D23" s="27" t="s">
        <v>19</v>
      </c>
      <c r="E23" s="28"/>
      <c r="F23" s="29"/>
    </row>
    <row r="24" spans="1:6" ht="15" customHeight="1" x14ac:dyDescent="0.25">
      <c r="A24" s="95">
        <v>12</v>
      </c>
      <c r="B24" s="81" t="s">
        <v>35</v>
      </c>
      <c r="C24" s="27" t="s">
        <v>36</v>
      </c>
      <c r="D24" s="27" t="s">
        <v>26</v>
      </c>
      <c r="E24" s="28"/>
      <c r="F24" s="29"/>
    </row>
    <row r="25" spans="1:6" x14ac:dyDescent="0.25">
      <c r="A25" s="95"/>
      <c r="B25" s="81"/>
      <c r="C25" s="27" t="s">
        <v>37</v>
      </c>
      <c r="D25" s="27" t="s">
        <v>26</v>
      </c>
      <c r="E25" s="28"/>
      <c r="F25" s="29"/>
    </row>
    <row r="26" spans="1:6" x14ac:dyDescent="0.25">
      <c r="A26" s="95"/>
      <c r="B26" s="81"/>
      <c r="C26" s="27" t="s">
        <v>38</v>
      </c>
      <c r="D26" s="27" t="s">
        <v>26</v>
      </c>
      <c r="E26" s="28"/>
      <c r="F26" s="29"/>
    </row>
    <row r="27" spans="1:6" x14ac:dyDescent="0.25">
      <c r="A27" s="95"/>
      <c r="B27" s="81"/>
      <c r="C27" s="27" t="s">
        <v>27</v>
      </c>
      <c r="D27" s="27" t="s">
        <v>19</v>
      </c>
      <c r="E27" s="28"/>
      <c r="F27" s="29"/>
    </row>
    <row r="28" spans="1:6" ht="15" customHeight="1" x14ac:dyDescent="0.25">
      <c r="A28" s="95">
        <v>13</v>
      </c>
      <c r="B28" s="81" t="s">
        <v>39</v>
      </c>
      <c r="C28" s="27" t="s">
        <v>40</v>
      </c>
      <c r="D28" s="27" t="s">
        <v>41</v>
      </c>
      <c r="E28" s="28">
        <v>2</v>
      </c>
      <c r="F28" s="29"/>
    </row>
    <row r="29" spans="1:6" x14ac:dyDescent="0.25">
      <c r="A29" s="95"/>
      <c r="B29" s="81"/>
      <c r="C29" s="27" t="s">
        <v>42</v>
      </c>
      <c r="D29" s="27" t="s">
        <v>26</v>
      </c>
      <c r="E29" s="28">
        <v>40</v>
      </c>
      <c r="F29" s="29"/>
    </row>
    <row r="30" spans="1:6" x14ac:dyDescent="0.25">
      <c r="A30" s="95"/>
      <c r="B30" s="81"/>
      <c r="C30" s="27" t="s">
        <v>43</v>
      </c>
      <c r="D30" s="27" t="s">
        <v>30</v>
      </c>
      <c r="E30" s="28"/>
      <c r="F30" s="29"/>
    </row>
    <row r="31" spans="1:6" x14ac:dyDescent="0.25">
      <c r="A31" s="95"/>
      <c r="B31" s="81"/>
      <c r="C31" s="27" t="s">
        <v>27</v>
      </c>
      <c r="D31" s="27" t="s">
        <v>19</v>
      </c>
      <c r="E31" s="28">
        <f>E28*38000</f>
        <v>76000</v>
      </c>
      <c r="F31" s="29"/>
    </row>
    <row r="32" spans="1:6" ht="15" customHeight="1" x14ac:dyDescent="0.25">
      <c r="A32" s="80">
        <v>14</v>
      </c>
      <c r="B32" s="81" t="s">
        <v>44</v>
      </c>
      <c r="C32" s="27" t="s">
        <v>45</v>
      </c>
      <c r="D32" s="27" t="s">
        <v>17</v>
      </c>
      <c r="E32" s="28"/>
      <c r="F32" s="31"/>
    </row>
    <row r="33" spans="1:7" x14ac:dyDescent="0.25">
      <c r="A33" s="80"/>
      <c r="B33" s="81"/>
      <c r="C33" s="27" t="s">
        <v>46</v>
      </c>
      <c r="D33" s="27" t="s">
        <v>26</v>
      </c>
      <c r="E33" s="28"/>
      <c r="F33" s="29"/>
    </row>
    <row r="34" spans="1:7" x14ac:dyDescent="0.25">
      <c r="A34" s="80"/>
      <c r="B34" s="81"/>
      <c r="C34" s="27" t="s">
        <v>47</v>
      </c>
      <c r="D34" s="27" t="s">
        <v>19</v>
      </c>
      <c r="E34" s="28"/>
      <c r="F34" s="29"/>
    </row>
    <row r="35" spans="1:7" ht="15" customHeight="1" x14ac:dyDescent="0.25">
      <c r="A35" s="32">
        <v>15</v>
      </c>
      <c r="B35" s="82" t="s">
        <v>48</v>
      </c>
      <c r="C35" s="83"/>
      <c r="D35" s="33" t="s">
        <v>19</v>
      </c>
      <c r="E35" s="28">
        <f>E17+E19+E21+E23+E27+E31+E34</f>
        <v>110661.73360000001</v>
      </c>
      <c r="F35" s="34"/>
      <c r="G35" s="35"/>
    </row>
    <row r="36" spans="1:7" ht="15" customHeight="1" x14ac:dyDescent="0.25">
      <c r="A36" s="80">
        <v>16</v>
      </c>
      <c r="B36" s="81" t="s">
        <v>49</v>
      </c>
      <c r="C36" s="36" t="s">
        <v>50</v>
      </c>
      <c r="D36" s="36" t="s">
        <v>26</v>
      </c>
      <c r="E36" s="28"/>
      <c r="F36" s="34"/>
    </row>
    <row r="37" spans="1:7" x14ac:dyDescent="0.25">
      <c r="A37" s="80"/>
      <c r="B37" s="81"/>
      <c r="C37" s="36" t="s">
        <v>51</v>
      </c>
      <c r="D37" s="36" t="s">
        <v>26</v>
      </c>
      <c r="E37" s="28"/>
      <c r="F37" s="34"/>
    </row>
    <row r="38" spans="1:7" x14ac:dyDescent="0.25">
      <c r="A38" s="80"/>
      <c r="B38" s="81"/>
      <c r="C38" s="37" t="s">
        <v>52</v>
      </c>
      <c r="D38" s="37" t="s">
        <v>30</v>
      </c>
      <c r="E38" s="28"/>
      <c r="F38" s="34"/>
    </row>
    <row r="39" spans="1:7" x14ac:dyDescent="0.25">
      <c r="A39" s="80"/>
      <c r="B39" s="81"/>
      <c r="C39" s="36" t="s">
        <v>53</v>
      </c>
      <c r="D39" s="36" t="s">
        <v>26</v>
      </c>
      <c r="E39" s="28"/>
      <c r="F39" s="34"/>
    </row>
    <row r="40" spans="1:7" x14ac:dyDescent="0.25">
      <c r="A40" s="80"/>
      <c r="B40" s="81"/>
      <c r="C40" s="36" t="s">
        <v>54</v>
      </c>
      <c r="D40" s="36" t="s">
        <v>26</v>
      </c>
      <c r="E40" s="28"/>
      <c r="F40" s="34"/>
    </row>
    <row r="41" spans="1:7" x14ac:dyDescent="0.25">
      <c r="A41" s="80"/>
      <c r="B41" s="81"/>
      <c r="C41" s="38" t="s">
        <v>55</v>
      </c>
      <c r="D41" s="36" t="s">
        <v>26</v>
      </c>
      <c r="E41" s="28"/>
      <c r="F41" s="29"/>
    </row>
    <row r="42" spans="1:7" x14ac:dyDescent="0.25">
      <c r="A42" s="80"/>
      <c r="B42" s="81"/>
      <c r="C42" s="27" t="s">
        <v>56</v>
      </c>
      <c r="D42" s="27" t="s">
        <v>30</v>
      </c>
      <c r="E42" s="28"/>
      <c r="F42" s="29"/>
    </row>
    <row r="43" spans="1:7" x14ac:dyDescent="0.25">
      <c r="A43" s="80"/>
      <c r="B43" s="81"/>
      <c r="C43" s="27" t="s">
        <v>57</v>
      </c>
      <c r="D43" s="27" t="s">
        <v>30</v>
      </c>
      <c r="E43" s="28"/>
      <c r="F43" s="29"/>
    </row>
    <row r="44" spans="1:7" x14ac:dyDescent="0.25">
      <c r="A44" s="80"/>
      <c r="B44" s="81"/>
      <c r="C44" s="27" t="s">
        <v>27</v>
      </c>
      <c r="D44" s="27" t="s">
        <v>19</v>
      </c>
      <c r="E44" s="28"/>
      <c r="F44" s="39"/>
    </row>
    <row r="45" spans="1:7" x14ac:dyDescent="0.25">
      <c r="A45" s="80">
        <v>17</v>
      </c>
      <c r="B45" s="81" t="s">
        <v>58</v>
      </c>
      <c r="C45" s="27" t="s">
        <v>59</v>
      </c>
      <c r="D45" s="27" t="s">
        <v>26</v>
      </c>
      <c r="E45" s="28"/>
      <c r="F45" s="39"/>
    </row>
    <row r="46" spans="1:7" x14ac:dyDescent="0.25">
      <c r="A46" s="80"/>
      <c r="B46" s="81"/>
      <c r="C46" s="36" t="s">
        <v>60</v>
      </c>
      <c r="D46" s="36" t="s">
        <v>26</v>
      </c>
      <c r="E46" s="28"/>
      <c r="F46" s="39"/>
    </row>
    <row r="47" spans="1:7" x14ac:dyDescent="0.25">
      <c r="A47" s="80"/>
      <c r="B47" s="81"/>
      <c r="C47" s="27" t="s">
        <v>56</v>
      </c>
      <c r="D47" s="27" t="s">
        <v>30</v>
      </c>
      <c r="E47" s="28"/>
      <c r="F47" s="34"/>
    </row>
    <row r="48" spans="1:7" x14ac:dyDescent="0.25">
      <c r="A48" s="80"/>
      <c r="B48" s="81"/>
      <c r="C48" s="27" t="s">
        <v>27</v>
      </c>
      <c r="D48" s="27" t="s">
        <v>19</v>
      </c>
      <c r="E48" s="28"/>
      <c r="F48" s="34"/>
    </row>
    <row r="49" spans="1:6" x14ac:dyDescent="0.25">
      <c r="A49" s="80">
        <v>18</v>
      </c>
      <c r="B49" s="81" t="s">
        <v>61</v>
      </c>
      <c r="C49" s="27" t="s">
        <v>62</v>
      </c>
      <c r="D49" s="27" t="s">
        <v>26</v>
      </c>
      <c r="E49" s="28"/>
      <c r="F49" s="39"/>
    </row>
    <row r="50" spans="1:6" x14ac:dyDescent="0.25">
      <c r="A50" s="80"/>
      <c r="B50" s="81"/>
      <c r="C50" s="26" t="s">
        <v>63</v>
      </c>
      <c r="D50" s="26" t="s">
        <v>30</v>
      </c>
      <c r="E50" s="28"/>
      <c r="F50" s="39"/>
    </row>
    <row r="51" spans="1:6" x14ac:dyDescent="0.25">
      <c r="A51" s="80"/>
      <c r="B51" s="81"/>
      <c r="C51" s="27" t="s">
        <v>27</v>
      </c>
      <c r="D51" s="27" t="s">
        <v>19</v>
      </c>
      <c r="E51" s="28"/>
      <c r="F51" s="39"/>
    </row>
    <row r="52" spans="1:6" ht="15" customHeight="1" x14ac:dyDescent="0.25">
      <c r="A52" s="80">
        <v>19</v>
      </c>
      <c r="B52" s="81" t="s">
        <v>64</v>
      </c>
      <c r="C52" s="26" t="s">
        <v>65</v>
      </c>
      <c r="D52" s="26" t="s">
        <v>26</v>
      </c>
      <c r="E52" s="28"/>
      <c r="F52" s="39"/>
    </row>
    <row r="53" spans="1:6" x14ac:dyDescent="0.25">
      <c r="A53" s="80"/>
      <c r="B53" s="81"/>
      <c r="C53" s="26" t="s">
        <v>63</v>
      </c>
      <c r="D53" s="26" t="s">
        <v>30</v>
      </c>
      <c r="E53" s="28">
        <f>E54/1100</f>
        <v>0</v>
      </c>
      <c r="F53" s="39"/>
    </row>
    <row r="54" spans="1:6" x14ac:dyDescent="0.25">
      <c r="A54" s="80"/>
      <c r="B54" s="81"/>
      <c r="C54" s="27" t="s">
        <v>27</v>
      </c>
      <c r="D54" s="27" t="s">
        <v>19</v>
      </c>
      <c r="E54" s="28"/>
      <c r="F54" s="39"/>
    </row>
    <row r="55" spans="1:6" ht="26.25" customHeight="1" x14ac:dyDescent="0.25">
      <c r="A55" s="32"/>
      <c r="B55" s="73" t="s">
        <v>66</v>
      </c>
      <c r="C55" s="74"/>
      <c r="D55" s="40" t="s">
        <v>19</v>
      </c>
      <c r="E55" s="28">
        <f>E13*0.1</f>
        <v>20161.733600000003</v>
      </c>
      <c r="F55" s="41"/>
    </row>
    <row r="56" spans="1:6" ht="15" customHeight="1" x14ac:dyDescent="0.25">
      <c r="A56" s="32">
        <v>20</v>
      </c>
      <c r="B56" s="75" t="s">
        <v>67</v>
      </c>
      <c r="C56" s="76"/>
      <c r="D56" s="27" t="s">
        <v>19</v>
      </c>
      <c r="E56" s="28">
        <f>E13*0.25</f>
        <v>50404.334000000003</v>
      </c>
      <c r="F56" s="39"/>
    </row>
    <row r="57" spans="1:6" ht="15" customHeight="1" x14ac:dyDescent="0.25">
      <c r="A57" s="32">
        <v>21</v>
      </c>
      <c r="B57" s="77" t="s">
        <v>68</v>
      </c>
      <c r="C57" s="78"/>
      <c r="D57" s="42" t="s">
        <v>19</v>
      </c>
      <c r="E57" s="28">
        <f>E56+E54+E48+E44+E55</f>
        <v>70566.067600000009</v>
      </c>
      <c r="F57" s="34"/>
    </row>
    <row r="58" spans="1:6" ht="15" customHeight="1" x14ac:dyDescent="0.25">
      <c r="A58" s="32">
        <v>22</v>
      </c>
      <c r="B58" s="77" t="s">
        <v>69</v>
      </c>
      <c r="C58" s="78"/>
      <c r="D58" s="42" t="s">
        <v>19</v>
      </c>
      <c r="E58" s="28">
        <f>E57+E35</f>
        <v>181227.80120000002</v>
      </c>
      <c r="F58" s="29"/>
    </row>
    <row r="59" spans="1:6" hidden="1" x14ac:dyDescent="0.25">
      <c r="A59" s="32">
        <v>24</v>
      </c>
      <c r="B59" s="77" t="s">
        <v>70</v>
      </c>
      <c r="C59" s="78"/>
      <c r="D59" s="42" t="s">
        <v>19</v>
      </c>
      <c r="E59" s="28"/>
      <c r="F59" s="31"/>
    </row>
    <row r="60" spans="1:6" hidden="1" x14ac:dyDescent="0.25">
      <c r="A60" s="43"/>
      <c r="B60" s="77" t="s">
        <v>71</v>
      </c>
      <c r="C60" s="78"/>
      <c r="D60" s="44" t="s">
        <v>19</v>
      </c>
      <c r="E60" s="28"/>
      <c r="F60" s="45"/>
    </row>
    <row r="61" spans="1:6" x14ac:dyDescent="0.25">
      <c r="B61" s="91" t="s">
        <v>72</v>
      </c>
      <c r="C61" s="91"/>
      <c r="D61" s="46"/>
      <c r="E61" s="47"/>
      <c r="F61" s="48"/>
    </row>
    <row r="62" spans="1:6" x14ac:dyDescent="0.25">
      <c r="B62" s="49" t="s">
        <v>73</v>
      </c>
      <c r="C62" s="50"/>
      <c r="D62" s="92" t="s">
        <v>74</v>
      </c>
      <c r="E62" s="92"/>
    </row>
    <row r="63" spans="1:6" x14ac:dyDescent="0.25">
      <c r="B63" s="49" t="s">
        <v>75</v>
      </c>
      <c r="C63" s="50"/>
      <c r="D63" s="92" t="s">
        <v>76</v>
      </c>
      <c r="E63" s="92"/>
    </row>
    <row r="64" spans="1:6" x14ac:dyDescent="0.25">
      <c r="B64" s="49" t="s">
        <v>77</v>
      </c>
      <c r="C64" s="49"/>
      <c r="D64" s="46"/>
    </row>
    <row r="65" spans="2:4" x14ac:dyDescent="0.25">
      <c r="B65" s="72" t="s">
        <v>78</v>
      </c>
      <c r="C65" s="72"/>
      <c r="D65" s="52"/>
    </row>
    <row r="66" spans="2:4" x14ac:dyDescent="0.25">
      <c r="B66" s="53" t="s">
        <v>79</v>
      </c>
      <c r="C66" s="54"/>
      <c r="D66" s="52"/>
    </row>
    <row r="67" spans="2:4" x14ac:dyDescent="0.25">
      <c r="B67" s="55" t="s">
        <v>79</v>
      </c>
      <c r="C67" s="54"/>
      <c r="D67" s="52"/>
    </row>
    <row r="68" spans="2:4" x14ac:dyDescent="0.25">
      <c r="B68" s="55" t="s">
        <v>80</v>
      </c>
      <c r="C68" s="54"/>
      <c r="D68" s="52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workbookViewId="0">
      <selection activeCell="E57" sqref="E57"/>
    </sheetView>
  </sheetViews>
  <sheetFormatPr defaultRowHeight="15" x14ac:dyDescent="0.25"/>
  <cols>
    <col min="1" max="1" width="6.42578125" style="1" bestFit="1" customWidth="1"/>
    <col min="2" max="2" width="40.42578125" style="2" customWidth="1"/>
    <col min="3" max="3" width="24.85546875" style="51" customWidth="1"/>
    <col min="4" max="4" width="10" style="51" customWidth="1"/>
    <col min="5" max="5" width="10.7109375" style="51" customWidth="1"/>
    <col min="6" max="6" width="12.85546875" hidden="1" customWidth="1"/>
    <col min="7" max="7" width="9.5703125" bestFit="1" customWidth="1"/>
  </cols>
  <sheetData>
    <row r="1" spans="1:8" x14ac:dyDescent="0.25">
      <c r="C1" s="93" t="s">
        <v>2</v>
      </c>
      <c r="D1" s="93"/>
      <c r="E1" s="93"/>
      <c r="F1" s="93"/>
    </row>
    <row r="2" spans="1:8" x14ac:dyDescent="0.25">
      <c r="C2" s="93" t="s">
        <v>3</v>
      </c>
      <c r="D2" s="93"/>
      <c r="E2" s="93"/>
      <c r="F2" s="93"/>
    </row>
    <row r="3" spans="1:8" x14ac:dyDescent="0.25">
      <c r="C3" s="93" t="s">
        <v>4</v>
      </c>
      <c r="D3" s="93"/>
      <c r="E3" s="93"/>
      <c r="F3" s="93"/>
    </row>
    <row r="4" spans="1:8" x14ac:dyDescent="0.25">
      <c r="C4" s="104" t="s">
        <v>98</v>
      </c>
      <c r="D4" s="93"/>
      <c r="E4" s="93"/>
      <c r="F4" s="93"/>
    </row>
    <row r="5" spans="1:8" s="4" customFormat="1" ht="15.75" thickBot="1" x14ac:dyDescent="0.25">
      <c r="A5" s="100" t="s">
        <v>99</v>
      </c>
      <c r="B5" s="100"/>
      <c r="C5" s="100"/>
      <c r="D5" s="100"/>
      <c r="E5" s="100"/>
      <c r="F5" s="3"/>
    </row>
    <row r="6" spans="1:8" s="7" customFormat="1" ht="26.25" thickBot="1" x14ac:dyDescent="0.3">
      <c r="A6" s="5" t="s">
        <v>1</v>
      </c>
      <c r="B6" s="85" t="s">
        <v>7</v>
      </c>
      <c r="C6" s="94"/>
      <c r="D6" s="5" t="s">
        <v>8</v>
      </c>
      <c r="E6" s="66" t="s">
        <v>100</v>
      </c>
      <c r="F6" s="65" t="s">
        <v>10</v>
      </c>
    </row>
    <row r="7" spans="1:8" s="7" customFormat="1" x14ac:dyDescent="0.25">
      <c r="A7" s="8">
        <v>1</v>
      </c>
      <c r="B7" s="9" t="s">
        <v>11</v>
      </c>
      <c r="C7" s="10" t="s">
        <v>12</v>
      </c>
      <c r="D7" s="10"/>
      <c r="E7" s="11"/>
      <c r="F7" s="12"/>
      <c r="G7" s="13"/>
      <c r="H7" s="13"/>
    </row>
    <row r="8" spans="1:8" s="7" customFormat="1" x14ac:dyDescent="0.25">
      <c r="A8" s="14">
        <v>2</v>
      </c>
      <c r="B8" s="9" t="s">
        <v>13</v>
      </c>
      <c r="C8" s="15" t="s">
        <v>14</v>
      </c>
      <c r="D8" s="11"/>
      <c r="E8" s="11"/>
      <c r="F8" s="12"/>
      <c r="G8" s="13"/>
      <c r="H8" s="13"/>
    </row>
    <row r="9" spans="1:8" s="7" customFormat="1" x14ac:dyDescent="0.25">
      <c r="A9" s="14">
        <v>5</v>
      </c>
      <c r="B9" s="16" t="s">
        <v>15</v>
      </c>
      <c r="C9" s="17" t="s">
        <v>16</v>
      </c>
      <c r="D9" s="11"/>
      <c r="E9" s="11"/>
      <c r="F9" s="12"/>
      <c r="G9" s="13"/>
      <c r="H9" s="13"/>
    </row>
    <row r="10" spans="1:8" s="7" customFormat="1" x14ac:dyDescent="0.25">
      <c r="A10" s="14"/>
      <c r="B10" s="9" t="s">
        <v>0</v>
      </c>
      <c r="C10" s="9"/>
      <c r="D10" s="18" t="s">
        <v>17</v>
      </c>
      <c r="E10" s="71">
        <v>3292.13</v>
      </c>
      <c r="F10" s="12"/>
      <c r="G10" s="13"/>
      <c r="H10" s="13"/>
    </row>
    <row r="11" spans="1:8" s="7" customFormat="1" ht="15" customHeight="1" x14ac:dyDescent="0.25">
      <c r="A11" s="14"/>
      <c r="B11" s="96" t="s">
        <v>101</v>
      </c>
      <c r="C11" s="97"/>
      <c r="D11" s="18" t="s">
        <v>19</v>
      </c>
      <c r="E11" s="71">
        <v>159602</v>
      </c>
      <c r="F11" s="12"/>
      <c r="G11" s="13"/>
      <c r="H11" s="13"/>
    </row>
    <row r="12" spans="1:8" s="7" customFormat="1" ht="15" customHeight="1" x14ac:dyDescent="0.25">
      <c r="A12" s="14"/>
      <c r="B12" s="101" t="s">
        <v>102</v>
      </c>
      <c r="C12" s="102"/>
      <c r="D12" s="17" t="s">
        <v>19</v>
      </c>
      <c r="E12" s="71">
        <v>141598</v>
      </c>
      <c r="F12" s="12"/>
      <c r="G12" s="13"/>
      <c r="H12" s="13"/>
    </row>
    <row r="13" spans="1:8" s="7" customFormat="1" x14ac:dyDescent="0.25">
      <c r="A13" s="14"/>
      <c r="B13" s="101" t="s">
        <v>103</v>
      </c>
      <c r="C13" s="102"/>
      <c r="D13" s="17" t="s">
        <v>19</v>
      </c>
      <c r="E13" s="71">
        <f>E12-E11</f>
        <v>-18004</v>
      </c>
      <c r="F13" s="12"/>
      <c r="G13" s="13"/>
      <c r="H13" s="13"/>
    </row>
    <row r="14" spans="1:8" s="7" customFormat="1" ht="15.75" thickBot="1" x14ac:dyDescent="0.3">
      <c r="A14" s="67">
        <v>6</v>
      </c>
      <c r="B14" s="87" t="s">
        <v>106</v>
      </c>
      <c r="C14" s="103"/>
      <c r="D14" s="21" t="s">
        <v>19</v>
      </c>
      <c r="E14" s="71">
        <f>E58</f>
        <v>108698.6</v>
      </c>
      <c r="F14" s="23"/>
      <c r="G14" s="24"/>
      <c r="H14" s="25"/>
    </row>
    <row r="15" spans="1:8" x14ac:dyDescent="0.25">
      <c r="A15" s="80">
        <v>7</v>
      </c>
      <c r="B15" s="81" t="s">
        <v>23</v>
      </c>
      <c r="C15" s="26" t="s">
        <v>24</v>
      </c>
      <c r="D15" s="27" t="s">
        <v>17</v>
      </c>
      <c r="E15" s="70"/>
      <c r="F15" s="29"/>
    </row>
    <row r="16" spans="1:8" x14ac:dyDescent="0.25">
      <c r="A16" s="80"/>
      <c r="B16" s="81"/>
      <c r="C16" s="27" t="s">
        <v>25</v>
      </c>
      <c r="D16" s="27" t="s">
        <v>26</v>
      </c>
      <c r="E16" s="28"/>
      <c r="F16" s="29"/>
    </row>
    <row r="17" spans="1:6" x14ac:dyDescent="0.25">
      <c r="A17" s="80"/>
      <c r="B17" s="81"/>
      <c r="C17" s="27" t="s">
        <v>27</v>
      </c>
      <c r="D17" s="27" t="s">
        <v>19</v>
      </c>
      <c r="E17" s="28"/>
      <c r="F17" s="29"/>
    </row>
    <row r="18" spans="1:6" x14ac:dyDescent="0.25">
      <c r="A18" s="80">
        <v>8</v>
      </c>
      <c r="B18" s="81" t="s">
        <v>28</v>
      </c>
      <c r="C18" s="27" t="s">
        <v>29</v>
      </c>
      <c r="D18" s="27" t="s">
        <v>30</v>
      </c>
      <c r="E18" s="28"/>
      <c r="F18" s="29"/>
    </row>
    <row r="19" spans="1:6" x14ac:dyDescent="0.25">
      <c r="A19" s="80"/>
      <c r="B19" s="81"/>
      <c r="C19" s="27" t="s">
        <v>27</v>
      </c>
      <c r="D19" s="27" t="s">
        <v>19</v>
      </c>
      <c r="E19" s="28"/>
      <c r="F19" s="29"/>
    </row>
    <row r="20" spans="1:6" ht="15" customHeight="1" x14ac:dyDescent="0.25">
      <c r="A20" s="80">
        <v>9</v>
      </c>
      <c r="B20" s="81" t="s">
        <v>31</v>
      </c>
      <c r="C20" s="27" t="s">
        <v>32</v>
      </c>
      <c r="D20" s="27" t="s">
        <v>26</v>
      </c>
      <c r="E20" s="28"/>
      <c r="F20" s="29"/>
    </row>
    <row r="21" spans="1:6" x14ac:dyDescent="0.25">
      <c r="A21" s="80"/>
      <c r="B21" s="81"/>
      <c r="C21" s="27" t="s">
        <v>27</v>
      </c>
      <c r="D21" s="27" t="s">
        <v>19</v>
      </c>
      <c r="E21" s="28"/>
      <c r="F21" s="29"/>
    </row>
    <row r="22" spans="1:6" ht="15" customHeight="1" x14ac:dyDescent="0.25">
      <c r="A22" s="80">
        <v>10</v>
      </c>
      <c r="B22" s="81" t="s">
        <v>33</v>
      </c>
      <c r="C22" s="27" t="s">
        <v>34</v>
      </c>
      <c r="D22" s="27" t="s">
        <v>26</v>
      </c>
      <c r="E22" s="28"/>
      <c r="F22" s="29"/>
    </row>
    <row r="23" spans="1:6" x14ac:dyDescent="0.25">
      <c r="A23" s="80"/>
      <c r="B23" s="81"/>
      <c r="C23" s="27" t="s">
        <v>27</v>
      </c>
      <c r="D23" s="27" t="s">
        <v>19</v>
      </c>
      <c r="E23" s="28"/>
      <c r="F23" s="29"/>
    </row>
    <row r="24" spans="1:6" ht="15" customHeight="1" x14ac:dyDescent="0.25">
      <c r="A24" s="80">
        <v>12</v>
      </c>
      <c r="B24" s="81" t="s">
        <v>35</v>
      </c>
      <c r="C24" s="27" t="s">
        <v>36</v>
      </c>
      <c r="D24" s="27" t="s">
        <v>26</v>
      </c>
      <c r="E24" s="28"/>
      <c r="F24" s="29"/>
    </row>
    <row r="25" spans="1:6" x14ac:dyDescent="0.25">
      <c r="A25" s="80"/>
      <c r="B25" s="81"/>
      <c r="C25" s="27" t="s">
        <v>37</v>
      </c>
      <c r="D25" s="27" t="s">
        <v>26</v>
      </c>
      <c r="E25" s="28"/>
      <c r="F25" s="29"/>
    </row>
    <row r="26" spans="1:6" x14ac:dyDescent="0.25">
      <c r="A26" s="80"/>
      <c r="B26" s="81"/>
      <c r="C26" s="27" t="s">
        <v>38</v>
      </c>
      <c r="D26" s="27" t="s">
        <v>26</v>
      </c>
      <c r="E26" s="28"/>
      <c r="F26" s="29"/>
    </row>
    <row r="27" spans="1:6" x14ac:dyDescent="0.25">
      <c r="A27" s="80"/>
      <c r="B27" s="81"/>
      <c r="C27" s="27" t="s">
        <v>27</v>
      </c>
      <c r="D27" s="27" t="s">
        <v>19</v>
      </c>
      <c r="E27" s="28"/>
      <c r="F27" s="29"/>
    </row>
    <row r="28" spans="1:6" ht="15" customHeight="1" x14ac:dyDescent="0.25">
      <c r="A28" s="80">
        <v>13</v>
      </c>
      <c r="B28" s="81" t="s">
        <v>39</v>
      </c>
      <c r="C28" s="27" t="s">
        <v>40</v>
      </c>
      <c r="D28" s="27" t="s">
        <v>41</v>
      </c>
      <c r="E28" s="68">
        <v>1.2</v>
      </c>
      <c r="F28" s="29"/>
    </row>
    <row r="29" spans="1:6" x14ac:dyDescent="0.25">
      <c r="A29" s="80"/>
      <c r="B29" s="81"/>
      <c r="C29" s="27" t="s">
        <v>42</v>
      </c>
      <c r="D29" s="27" t="s">
        <v>26</v>
      </c>
      <c r="E29" s="69">
        <v>1.2</v>
      </c>
      <c r="F29" s="29"/>
    </row>
    <row r="30" spans="1:6" x14ac:dyDescent="0.25">
      <c r="A30" s="80"/>
      <c r="B30" s="81"/>
      <c r="C30" s="27" t="s">
        <v>43</v>
      </c>
      <c r="D30" s="27" t="s">
        <v>30</v>
      </c>
      <c r="E30" s="28"/>
      <c r="F30" s="29"/>
    </row>
    <row r="31" spans="1:6" x14ac:dyDescent="0.25">
      <c r="A31" s="80"/>
      <c r="B31" s="81"/>
      <c r="C31" s="27" t="s">
        <v>27</v>
      </c>
      <c r="D31" s="27" t="s">
        <v>19</v>
      </c>
      <c r="E31" s="28">
        <f>2*45000</f>
        <v>90000</v>
      </c>
      <c r="F31" s="29"/>
    </row>
    <row r="32" spans="1:6" ht="15" customHeight="1" x14ac:dyDescent="0.25">
      <c r="A32" s="80">
        <v>14</v>
      </c>
      <c r="B32" s="81" t="s">
        <v>44</v>
      </c>
      <c r="C32" s="27" t="s">
        <v>45</v>
      </c>
      <c r="D32" s="27" t="s">
        <v>17</v>
      </c>
      <c r="E32" s="28"/>
      <c r="F32" s="31"/>
    </row>
    <row r="33" spans="1:7" x14ac:dyDescent="0.25">
      <c r="A33" s="80"/>
      <c r="B33" s="81"/>
      <c r="C33" s="27" t="s">
        <v>46</v>
      </c>
      <c r="D33" s="27" t="s">
        <v>26</v>
      </c>
      <c r="E33" s="28"/>
      <c r="F33" s="29"/>
    </row>
    <row r="34" spans="1:7" x14ac:dyDescent="0.25">
      <c r="A34" s="80"/>
      <c r="B34" s="81"/>
      <c r="C34" s="27" t="s">
        <v>47</v>
      </c>
      <c r="D34" s="27" t="s">
        <v>19</v>
      </c>
      <c r="E34" s="28"/>
      <c r="F34" s="29"/>
    </row>
    <row r="35" spans="1:7" ht="15" customHeight="1" x14ac:dyDescent="0.25">
      <c r="A35" s="64">
        <v>15</v>
      </c>
      <c r="B35" s="82" t="s">
        <v>48</v>
      </c>
      <c r="C35" s="83"/>
      <c r="D35" s="33" t="s">
        <v>19</v>
      </c>
      <c r="E35" s="28">
        <f>E17+E19+E21+E23+E27+E31+E34</f>
        <v>90000</v>
      </c>
      <c r="F35" s="34"/>
      <c r="G35" s="35"/>
    </row>
    <row r="36" spans="1:7" ht="15" customHeight="1" x14ac:dyDescent="0.25">
      <c r="A36" s="80">
        <v>16</v>
      </c>
      <c r="B36" s="81" t="s">
        <v>49</v>
      </c>
      <c r="C36" s="36" t="s">
        <v>50</v>
      </c>
      <c r="D36" s="36" t="s">
        <v>26</v>
      </c>
      <c r="E36" s="28"/>
      <c r="F36" s="34"/>
    </row>
    <row r="37" spans="1:7" x14ac:dyDescent="0.25">
      <c r="A37" s="80"/>
      <c r="B37" s="81"/>
      <c r="C37" s="36" t="s">
        <v>51</v>
      </c>
      <c r="D37" s="36" t="s">
        <v>26</v>
      </c>
      <c r="E37" s="28"/>
      <c r="F37" s="34"/>
    </row>
    <row r="38" spans="1:7" x14ac:dyDescent="0.25">
      <c r="A38" s="80"/>
      <c r="B38" s="81"/>
      <c r="C38" s="37" t="s">
        <v>52</v>
      </c>
      <c r="D38" s="37" t="s">
        <v>30</v>
      </c>
      <c r="E38" s="28"/>
      <c r="F38" s="34"/>
    </row>
    <row r="39" spans="1:7" x14ac:dyDescent="0.25">
      <c r="A39" s="80"/>
      <c r="B39" s="81"/>
      <c r="C39" s="36" t="s">
        <v>53</v>
      </c>
      <c r="D39" s="36" t="s">
        <v>26</v>
      </c>
      <c r="E39" s="28"/>
      <c r="F39" s="34"/>
    </row>
    <row r="40" spans="1:7" x14ac:dyDescent="0.25">
      <c r="A40" s="80"/>
      <c r="B40" s="81"/>
      <c r="C40" s="36" t="s">
        <v>54</v>
      </c>
      <c r="D40" s="36" t="s">
        <v>26</v>
      </c>
      <c r="E40" s="28"/>
      <c r="F40" s="34"/>
    </row>
    <row r="41" spans="1:7" x14ac:dyDescent="0.25">
      <c r="A41" s="80"/>
      <c r="B41" s="81"/>
      <c r="C41" s="38" t="s">
        <v>55</v>
      </c>
      <c r="D41" s="36" t="s">
        <v>26</v>
      </c>
      <c r="E41" s="28"/>
      <c r="F41" s="29"/>
    </row>
    <row r="42" spans="1:7" x14ac:dyDescent="0.25">
      <c r="A42" s="80"/>
      <c r="B42" s="81"/>
      <c r="C42" s="27" t="s">
        <v>56</v>
      </c>
      <c r="D42" s="27" t="s">
        <v>30</v>
      </c>
      <c r="E42" s="28"/>
      <c r="F42" s="29"/>
    </row>
    <row r="43" spans="1:7" x14ac:dyDescent="0.25">
      <c r="A43" s="80"/>
      <c r="B43" s="81"/>
      <c r="C43" s="27" t="s">
        <v>57</v>
      </c>
      <c r="D43" s="27" t="s">
        <v>30</v>
      </c>
      <c r="E43" s="28">
        <v>50</v>
      </c>
      <c r="F43" s="29"/>
    </row>
    <row r="44" spans="1:7" x14ac:dyDescent="0.25">
      <c r="A44" s="80"/>
      <c r="B44" s="81"/>
      <c r="C44" s="27" t="s">
        <v>27</v>
      </c>
      <c r="D44" s="27" t="s">
        <v>19</v>
      </c>
      <c r="E44" s="28">
        <f>E43*250</f>
        <v>12500</v>
      </c>
      <c r="F44" s="39"/>
    </row>
    <row r="45" spans="1:7" x14ac:dyDescent="0.25">
      <c r="A45" s="80">
        <v>17</v>
      </c>
      <c r="B45" s="81" t="s">
        <v>58</v>
      </c>
      <c r="C45" s="27" t="s">
        <v>59</v>
      </c>
      <c r="D45" s="27" t="s">
        <v>26</v>
      </c>
      <c r="E45" s="28"/>
      <c r="F45" s="39"/>
    </row>
    <row r="46" spans="1:7" x14ac:dyDescent="0.25">
      <c r="A46" s="80"/>
      <c r="B46" s="81"/>
      <c r="C46" s="26" t="s">
        <v>57</v>
      </c>
      <c r="D46" s="36" t="s">
        <v>26</v>
      </c>
      <c r="E46" s="28">
        <v>50</v>
      </c>
      <c r="F46" s="39"/>
    </row>
    <row r="47" spans="1:7" x14ac:dyDescent="0.25">
      <c r="A47" s="80"/>
      <c r="B47" s="81"/>
      <c r="C47" s="27" t="s">
        <v>56</v>
      </c>
      <c r="D47" s="27" t="s">
        <v>30</v>
      </c>
      <c r="E47" s="28"/>
      <c r="F47" s="34"/>
    </row>
    <row r="48" spans="1:7" x14ac:dyDescent="0.25">
      <c r="A48" s="80"/>
      <c r="B48" s="81"/>
      <c r="C48" s="27" t="s">
        <v>27</v>
      </c>
      <c r="D48" s="27" t="s">
        <v>19</v>
      </c>
      <c r="E48" s="28">
        <f>E46*250</f>
        <v>12500</v>
      </c>
      <c r="F48" s="34"/>
    </row>
    <row r="49" spans="1:6" x14ac:dyDescent="0.25">
      <c r="A49" s="80">
        <v>18</v>
      </c>
      <c r="B49" s="81" t="s">
        <v>61</v>
      </c>
      <c r="C49" s="27" t="s">
        <v>62</v>
      </c>
      <c r="D49" s="27" t="s">
        <v>26</v>
      </c>
      <c r="E49" s="28"/>
      <c r="F49" s="39"/>
    </row>
    <row r="50" spans="1:6" x14ac:dyDescent="0.25">
      <c r="A50" s="80"/>
      <c r="B50" s="81"/>
      <c r="C50" s="26" t="s">
        <v>63</v>
      </c>
      <c r="D50" s="26" t="s">
        <v>30</v>
      </c>
      <c r="E50" s="28"/>
      <c r="F50" s="39"/>
    </row>
    <row r="51" spans="1:6" x14ac:dyDescent="0.25">
      <c r="A51" s="80"/>
      <c r="B51" s="81"/>
      <c r="C51" s="27" t="s">
        <v>27</v>
      </c>
      <c r="D51" s="27" t="s">
        <v>19</v>
      </c>
      <c r="E51" s="28"/>
      <c r="F51" s="39"/>
    </row>
    <row r="52" spans="1:6" ht="15" customHeight="1" x14ac:dyDescent="0.25">
      <c r="A52" s="80">
        <v>19</v>
      </c>
      <c r="B52" s="81" t="s">
        <v>64</v>
      </c>
      <c r="C52" s="26" t="s">
        <v>65</v>
      </c>
      <c r="D52" s="26" t="s">
        <v>26</v>
      </c>
      <c r="E52" s="28"/>
      <c r="F52" s="39"/>
    </row>
    <row r="53" spans="1:6" x14ac:dyDescent="0.25">
      <c r="A53" s="80"/>
      <c r="B53" s="81"/>
      <c r="C53" s="26" t="s">
        <v>63</v>
      </c>
      <c r="D53" s="26" t="s">
        <v>30</v>
      </c>
      <c r="E53" s="28">
        <f>E54/1100</f>
        <v>0</v>
      </c>
      <c r="F53" s="39"/>
    </row>
    <row r="54" spans="1:6" x14ac:dyDescent="0.25">
      <c r="A54" s="80"/>
      <c r="B54" s="81"/>
      <c r="C54" s="27" t="s">
        <v>27</v>
      </c>
      <c r="D54" s="27" t="s">
        <v>19</v>
      </c>
      <c r="E54" s="28"/>
      <c r="F54" s="39"/>
    </row>
    <row r="55" spans="1:6" ht="26.25" customHeight="1" x14ac:dyDescent="0.25">
      <c r="A55" s="64"/>
      <c r="B55" s="73" t="s">
        <v>66</v>
      </c>
      <c r="C55" s="74"/>
      <c r="D55" s="40" t="s">
        <v>19</v>
      </c>
      <c r="E55" s="28">
        <f>E13*0.1</f>
        <v>-1800.4</v>
      </c>
      <c r="F55" s="41"/>
    </row>
    <row r="56" spans="1:6" ht="15" customHeight="1" x14ac:dyDescent="0.25">
      <c r="A56" s="64">
        <v>20</v>
      </c>
      <c r="B56" s="75" t="s">
        <v>67</v>
      </c>
      <c r="C56" s="76"/>
      <c r="D56" s="27" t="s">
        <v>19</v>
      </c>
      <c r="E56" s="28">
        <f>E13*0.25</f>
        <v>-4501</v>
      </c>
      <c r="F56" s="39"/>
    </row>
    <row r="57" spans="1:6" ht="15" customHeight="1" x14ac:dyDescent="0.25">
      <c r="A57" s="64">
        <v>21</v>
      </c>
      <c r="B57" s="77" t="s">
        <v>68</v>
      </c>
      <c r="C57" s="78"/>
      <c r="D57" s="42" t="s">
        <v>19</v>
      </c>
      <c r="E57" s="28">
        <f>E56+E54+E48+E44+E55</f>
        <v>18698.599999999999</v>
      </c>
      <c r="F57" s="34"/>
    </row>
    <row r="58" spans="1:6" ht="15" customHeight="1" x14ac:dyDescent="0.25">
      <c r="A58" s="64">
        <v>22</v>
      </c>
      <c r="B58" s="77" t="s">
        <v>69</v>
      </c>
      <c r="C58" s="78"/>
      <c r="D58" s="42" t="s">
        <v>19</v>
      </c>
      <c r="E58" s="28">
        <f>E57+E35</f>
        <v>108698.6</v>
      </c>
      <c r="F58" s="29"/>
    </row>
    <row r="59" spans="1:6" hidden="1" x14ac:dyDescent="0.25">
      <c r="A59" s="64">
        <v>24</v>
      </c>
      <c r="B59" s="77" t="s">
        <v>70</v>
      </c>
      <c r="C59" s="78"/>
      <c r="D59" s="42" t="s">
        <v>19</v>
      </c>
      <c r="E59" s="28"/>
      <c r="F59" s="31"/>
    </row>
    <row r="60" spans="1:6" hidden="1" x14ac:dyDescent="0.25">
      <c r="A60" s="43"/>
      <c r="B60" s="77" t="s">
        <v>71</v>
      </c>
      <c r="C60" s="78"/>
      <c r="D60" s="44" t="s">
        <v>19</v>
      </c>
      <c r="E60" s="28"/>
      <c r="F60" s="45"/>
    </row>
    <row r="61" spans="1:6" x14ac:dyDescent="0.25">
      <c r="B61" s="91" t="s">
        <v>72</v>
      </c>
      <c r="C61" s="91"/>
      <c r="D61" s="46"/>
      <c r="E61" s="47"/>
      <c r="F61" s="48"/>
    </row>
    <row r="62" spans="1:6" x14ac:dyDescent="0.25">
      <c r="B62" s="49" t="s">
        <v>73</v>
      </c>
      <c r="C62" s="50"/>
      <c r="D62" s="92" t="s">
        <v>74</v>
      </c>
      <c r="E62" s="92"/>
    </row>
    <row r="63" spans="1:6" x14ac:dyDescent="0.25">
      <c r="B63" s="49" t="s">
        <v>75</v>
      </c>
      <c r="C63" s="50"/>
      <c r="D63" s="92" t="s">
        <v>76</v>
      </c>
      <c r="E63" s="92"/>
    </row>
    <row r="64" spans="1:6" x14ac:dyDescent="0.25">
      <c r="B64" s="49" t="s">
        <v>77</v>
      </c>
      <c r="C64" s="49"/>
      <c r="D64" s="46"/>
    </row>
    <row r="65" spans="2:4" x14ac:dyDescent="0.25">
      <c r="B65" s="72" t="s">
        <v>78</v>
      </c>
      <c r="C65" s="72"/>
      <c r="D65" s="52"/>
    </row>
    <row r="66" spans="2:4" x14ac:dyDescent="0.25">
      <c r="B66" s="53" t="s">
        <v>79</v>
      </c>
      <c r="C66" s="54"/>
      <c r="D66" s="52"/>
    </row>
    <row r="67" spans="2:4" x14ac:dyDescent="0.25">
      <c r="B67" s="63" t="s">
        <v>79</v>
      </c>
      <c r="C67" s="54"/>
      <c r="D67" s="52"/>
    </row>
    <row r="68" spans="2:4" x14ac:dyDescent="0.25">
      <c r="B68" s="63" t="s">
        <v>80</v>
      </c>
      <c r="C68" s="54"/>
      <c r="D68" s="52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2015-03-27T09:06:31Z</dcterms:created>
  <dcterms:modified xsi:type="dcterms:W3CDTF">2015-03-28T09:08:30Z</dcterms:modified>
</cp:coreProperties>
</file>