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3"/>
  </bookViews>
  <sheets>
    <sheet name="план 11" sheetId="8" r:id="rId1"/>
    <sheet name="план 12" sheetId="5" r:id="rId2"/>
    <sheet name="план 13" sheetId="2" r:id="rId3"/>
    <sheet name="план 14" sheetId="10" r:id="rId4"/>
  </sheets>
  <definedNames>
    <definedName name="_xlnm.Print_Area" localSheetId="1">'план 12'!$A$1:$E$66</definedName>
    <definedName name="_xlnm.Print_Area" localSheetId="2">'план 13'!$A$1:$F$69</definedName>
    <definedName name="_xlnm.Print_Area" localSheetId="3">'план 14'!$A$1:$F$69</definedName>
  </definedNames>
  <calcPr calcId="145621"/>
</workbook>
</file>

<file path=xl/calcChain.xml><?xml version="1.0" encoding="utf-8"?>
<calcChain xmlns="http://schemas.openxmlformats.org/spreadsheetml/2006/main">
  <c r="E49" i="10" l="1"/>
  <c r="E45" i="10"/>
  <c r="E24" i="10"/>
  <c r="E36" i="10" s="1"/>
  <c r="E42" i="8"/>
  <c r="E51" i="8" s="1"/>
  <c r="E13" i="8"/>
  <c r="E29" i="8" s="1"/>
  <c r="E54" i="5"/>
  <c r="E53" i="5"/>
  <c r="E56" i="5" s="1"/>
  <c r="E30" i="5"/>
  <c r="E18" i="5"/>
  <c r="E34" i="5" s="1"/>
  <c r="E55" i="2"/>
  <c r="E35" i="2"/>
  <c r="E13" i="2"/>
  <c r="E14" i="2" s="1"/>
  <c r="E56" i="10" l="1"/>
  <c r="E57" i="10"/>
  <c r="E58" i="10" s="1"/>
  <c r="E59" i="10" s="1"/>
  <c r="E52" i="8"/>
  <c r="E57" i="5"/>
  <c r="E56" i="2"/>
  <c r="E20" i="2"/>
  <c r="E36" i="2" s="1"/>
  <c r="E57" i="2"/>
  <c r="E58" i="2"/>
  <c r="E59" i="2" l="1"/>
  <c r="E15" i="2" s="1"/>
</calcChain>
</file>

<file path=xl/sharedStrings.xml><?xml version="1.0" encoding="utf-8"?>
<sst xmlns="http://schemas.openxmlformats.org/spreadsheetml/2006/main" count="530" uniqueCount="113">
  <si>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</si>
  <si>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</si>
  <si>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</si>
  <si>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</si>
  <si>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</si>
  <si>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 xml:space="preserve">"____"______________________ 2013 г.  
</t>
  </si>
  <si>
    <t xml:space="preserve">План работ   по текущему ремонту  на 2013 г  по дому №14    
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</si>
  <si>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</si>
  <si>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</si>
  <si>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</si>
  <si>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</si>
  <si>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</si>
  <si>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</si>
  <si>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</si>
  <si>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14 / 5 / 3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</si>
  <si>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</si>
  <si>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</si>
  <si>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</si>
  <si>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</si>
  <si>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</si>
  <si>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</si>
  <si>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</si>
  <si>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</si>
  <si>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</si>
  <si>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бетонная лотковая</t>
  </si>
  <si>
    <t xml:space="preserve">зонты </t>
  </si>
  <si>
    <t>шт.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</si>
  <si>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</si>
  <si>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</si>
  <si>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</si>
  <si>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</si>
  <si>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</si>
  <si>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</si>
  <si>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</si>
  <si>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</si>
  <si>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</si>
  <si>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</si>
  <si>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</si>
  <si>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</si>
  <si>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</si>
  <si>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</si>
  <si>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</si>
  <si>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</si>
  <si>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</si>
  <si>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Благоустройство</t>
  </si>
  <si>
    <t>отмостка</t>
  </si>
  <si>
    <t>парковка д/м</t>
  </si>
  <si>
    <t xml:space="preserve"> руб.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</si>
  <si>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</si>
  <si>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</si>
  <si>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</si>
  <si>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 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</si>
  <si>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</si>
  <si>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</si>
  <si>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</si>
  <si>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</si>
  <si>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</si>
  <si>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</si>
  <si>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</si>
  <si>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</si>
  <si>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цирк. насос</t>
  </si>
  <si>
    <t>ХВС</t>
  </si>
  <si>
    <t xml:space="preserve">вентиль </t>
  </si>
  <si>
    <t xml:space="preserve">труба </t>
  </si>
  <si>
    <t xml:space="preserve">Канализа ция </t>
  </si>
  <si>
    <t>канал. 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</si>
  <si>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</si>
  <si>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</si>
  <si>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</si>
  <si>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</si>
  <si>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</si>
  <si>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</si>
  <si>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</si>
  <si>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</si>
  <si>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</si>
  <si>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</si>
  <si>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</si>
  <si>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</si>
  <si>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</si>
  <si>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</si>
  <si>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</si>
  <si>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</si>
  <si>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№14</t>
  </si>
  <si>
    <t>План 2012 г.</t>
  </si>
  <si>
    <t>№ дома</t>
  </si>
  <si>
    <t>этажей</t>
  </si>
  <si>
    <t>кол-во подъездов</t>
  </si>
  <si>
    <t>шт</t>
  </si>
  <si>
    <t>Отмостка</t>
  </si>
  <si>
    <t xml:space="preserve">приямки  </t>
  </si>
  <si>
    <t xml:space="preserve"> руб</t>
  </si>
  <si>
    <t xml:space="preserve">элеватор баланс.клапан  </t>
  </si>
  <si>
    <t>монометры, термометры</t>
  </si>
  <si>
    <t>цирк.насос</t>
  </si>
  <si>
    <t>канал.стояк -выход на крышу</t>
  </si>
  <si>
    <t>Всего запланировано по дому на 2012 год, руб.</t>
  </si>
  <si>
    <t>План начислений с учетом остатка за 2011г.</t>
  </si>
  <si>
    <t>План работы   по текущему ремонту  на 2011 г  по дому №14</t>
  </si>
  <si>
    <t>План 2011 г.</t>
  </si>
  <si>
    <t>материал-мягкая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</si>
  <si>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</si>
  <si>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</si>
  <si>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</si>
  <si>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</si>
  <si>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 xml:space="preserve">"____"______________________ 2014 г.  
</t>
  </si>
  <si>
    <t xml:space="preserve">План работ  по текущему ремонту  на 2014 г  по дому №14    
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</si>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</sst>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10" applyNumberFormat="1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3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7" fillId="0" borderId="11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top" wrapText="1"/>
    </xf>
    <xf numFmtId="0" fontId="16" fillId="0" borderId="11" xfId="0" applyFont="1" applyBorder="1"/>
    <xf numFmtId="164" fontId="16" fillId="0" borderId="0" xfId="0" applyNumberFormat="1" applyFont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9" fillId="0" borderId="1" xfId="1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3" fillId="0" borderId="1" xfId="1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21" fillId="0" borderId="1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5" xfId="0" applyFont="1" applyBorder="1"/>
    <xf numFmtId="0" fontId="14" fillId="0" borderId="5" xfId="0" applyFont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10" applyNumberFormat="1" applyFont="1" applyFill="1" applyBorder="1" applyAlignment="1">
      <alignment vertical="top" wrapText="1"/>
    </xf>
    <xf numFmtId="0" fontId="13" fillId="0" borderId="1" xfId="10" applyFont="1" applyFill="1" applyBorder="1" applyAlignment="1">
      <alignment horizontal="center"/>
    </xf>
    <xf numFmtId="0" fontId="9" fillId="0" borderId="0" xfId="1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41" fontId="23" fillId="0" borderId="1" xfId="1" applyNumberFormat="1" applyFont="1" applyBorder="1" applyAlignment="1">
      <alignment horizontal="center" vertical="center"/>
    </xf>
    <xf numFmtId="0" fontId="13" fillId="0" borderId="4" xfId="1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10" applyNumberFormat="1" applyFont="1" applyBorder="1" applyAlignment="1">
      <alignment horizontal="center" vertical="center" wrapText="1"/>
    </xf>
    <xf numFmtId="41" fontId="7" fillId="0" borderId="2" xfId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top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/>
    </xf>
    <xf numFmtId="164" fontId="5" fillId="0" borderId="2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2" fillId="0" borderId="5" xfId="1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3" fillId="0" borderId="6" xfId="10" applyNumberFormat="1" applyFont="1" applyFill="1" applyBorder="1" applyAlignment="1">
      <alignment horizontal="left" vertical="top" wrapText="1"/>
    </xf>
    <xf numFmtId="0" fontId="13" fillId="0" borderId="4" xfId="10" applyNumberFormat="1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left"/>
    </xf>
    <xf numFmtId="0" fontId="13" fillId="0" borderId="6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6" xfId="10" applyNumberFormat="1" applyFont="1" applyBorder="1" applyAlignment="1">
      <alignment vertical="top" wrapText="1"/>
    </xf>
    <xf numFmtId="0" fontId="13" fillId="0" borderId="4" xfId="10" applyNumberFormat="1" applyFont="1" applyBorder="1" applyAlignment="1">
      <alignment vertical="top" wrapText="1"/>
    </xf>
    <xf numFmtId="0" fontId="13" fillId="0" borderId="6" xfId="10" applyNumberFormat="1" applyFont="1" applyFill="1" applyBorder="1" applyAlignment="1">
      <alignment vertical="top" wrapText="1"/>
    </xf>
    <xf numFmtId="0" fontId="13" fillId="0" borderId="4" xfId="1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15" fillId="0" borderId="6" xfId="10" applyNumberFormat="1" applyFont="1" applyFill="1" applyBorder="1" applyAlignment="1">
      <alignment vertical="top" wrapText="1"/>
    </xf>
    <xf numFmtId="0" fontId="15" fillId="0" borderId="4" xfId="10" applyNumberFormat="1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13" fillId="0" borderId="2" xfId="10" applyNumberFormat="1" applyFont="1" applyBorder="1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B8" sqref="B8:C8"/>
    </sheetView>
  </sheetViews>
  <sheetFormatPr defaultRowHeight="15" x14ac:dyDescent="0.25"/>
  <cols>
    <col min="1" max="1" width="6.42578125" style="1" bestFit="1" customWidth="1"/>
    <col min="2" max="2" width="33.140625" style="2" customWidth="1"/>
    <col min="3" max="3" width="25.42578125" style="55" customWidth="1"/>
    <col min="4" max="4" width="11" style="55" customWidth="1"/>
    <col min="5" max="5" width="16.42578125" style="55" customWidth="1"/>
  </cols>
  <sheetData>
    <row r="1" spans="1:5" s="3" customFormat="1" ht="21.75" customHeight="1" x14ac:dyDescent="0.2">
      <c r="A1" s="82" t="s">
        <v>97</v>
      </c>
      <c r="B1" s="82"/>
      <c r="C1" s="82"/>
      <c r="D1" s="82"/>
      <c r="E1" s="59"/>
    </row>
    <row r="2" spans="1:5" s="8" customFormat="1" ht="12.75" x14ac:dyDescent="0.25">
      <c r="A2" s="60" t="s">
        <v>1</v>
      </c>
      <c r="B2" s="83" t="s">
        <v>7</v>
      </c>
      <c r="C2" s="84"/>
      <c r="D2" s="56" t="s">
        <v>8</v>
      </c>
      <c r="E2" s="56" t="s">
        <v>98</v>
      </c>
    </row>
    <row r="3" spans="1:5" x14ac:dyDescent="0.25">
      <c r="A3" s="32">
        <v>1</v>
      </c>
      <c r="B3" s="57" t="s">
        <v>11</v>
      </c>
      <c r="C3" s="58" t="s">
        <v>12</v>
      </c>
      <c r="D3" s="58"/>
      <c r="E3" s="33"/>
    </row>
    <row r="4" spans="1:5" x14ac:dyDescent="0.25">
      <c r="A4" s="32">
        <v>2</v>
      </c>
      <c r="B4" s="57" t="s">
        <v>84</v>
      </c>
      <c r="C4" s="33">
        <v>14</v>
      </c>
      <c r="D4" s="33"/>
      <c r="E4" s="33"/>
    </row>
    <row r="5" spans="1:5" x14ac:dyDescent="0.25">
      <c r="A5" s="32">
        <v>3</v>
      </c>
      <c r="B5" s="57" t="s">
        <v>85</v>
      </c>
      <c r="C5" s="33">
        <v>5</v>
      </c>
      <c r="D5" s="33"/>
      <c r="E5" s="33"/>
    </row>
    <row r="6" spans="1:5" ht="15" customHeight="1" x14ac:dyDescent="0.25">
      <c r="A6" s="32">
        <v>4</v>
      </c>
      <c r="B6" s="57" t="s">
        <v>86</v>
      </c>
      <c r="C6" s="33">
        <v>3</v>
      </c>
      <c r="D6" s="33"/>
      <c r="E6" s="33"/>
    </row>
    <row r="7" spans="1:5" ht="15" customHeight="1" x14ac:dyDescent="0.25">
      <c r="A7" s="32">
        <v>5</v>
      </c>
      <c r="B7" s="57" t="s">
        <v>15</v>
      </c>
      <c r="C7" s="33" t="s">
        <v>16</v>
      </c>
      <c r="D7" s="33"/>
      <c r="E7" s="33"/>
    </row>
    <row r="8" spans="1:5" ht="15" customHeight="1" x14ac:dyDescent="0.25">
      <c r="A8" s="32">
        <v>6</v>
      </c>
      <c r="B8" s="85" t="s">
        <v>110</v>
      </c>
      <c r="C8" s="86"/>
      <c r="D8" s="32" t="s">
        <v>19</v>
      </c>
      <c r="E8" s="33"/>
    </row>
    <row r="9" spans="1:5" x14ac:dyDescent="0.25">
      <c r="A9" s="80">
        <v>7</v>
      </c>
      <c r="B9" s="81" t="s">
        <v>23</v>
      </c>
      <c r="C9" s="29" t="s">
        <v>99</v>
      </c>
      <c r="D9" s="29" t="s">
        <v>17</v>
      </c>
      <c r="E9" s="33"/>
    </row>
    <row r="10" spans="1:5" x14ac:dyDescent="0.25">
      <c r="A10" s="80"/>
      <c r="B10" s="81"/>
      <c r="C10" s="29" t="s">
        <v>25</v>
      </c>
      <c r="D10" s="29" t="s">
        <v>87</v>
      </c>
      <c r="E10" s="33"/>
    </row>
    <row r="11" spans="1:5" x14ac:dyDescent="0.25">
      <c r="A11" s="80"/>
      <c r="B11" s="81"/>
      <c r="C11" s="29" t="s">
        <v>27</v>
      </c>
      <c r="D11" s="29" t="s">
        <v>19</v>
      </c>
      <c r="E11" s="33"/>
    </row>
    <row r="12" spans="1:5" x14ac:dyDescent="0.25">
      <c r="A12" s="80">
        <v>8</v>
      </c>
      <c r="B12" s="81" t="s">
        <v>28</v>
      </c>
      <c r="C12" s="29" t="s">
        <v>29</v>
      </c>
      <c r="D12" s="29" t="s">
        <v>30</v>
      </c>
      <c r="E12" s="33">
        <v>12</v>
      </c>
    </row>
    <row r="13" spans="1:5" x14ac:dyDescent="0.25">
      <c r="A13" s="80"/>
      <c r="B13" s="81"/>
      <c r="C13" s="29" t="s">
        <v>27</v>
      </c>
      <c r="D13" s="29" t="s">
        <v>19</v>
      </c>
      <c r="E13" s="33">
        <f>E12*300</f>
        <v>3600</v>
      </c>
    </row>
    <row r="14" spans="1:5" ht="15" customHeight="1" x14ac:dyDescent="0.25">
      <c r="A14" s="80">
        <v>9</v>
      </c>
      <c r="B14" s="81" t="s">
        <v>31</v>
      </c>
      <c r="C14" s="29" t="s">
        <v>32</v>
      </c>
      <c r="D14" s="29" t="s">
        <v>87</v>
      </c>
      <c r="E14" s="33"/>
    </row>
    <row r="15" spans="1:5" x14ac:dyDescent="0.25">
      <c r="A15" s="80"/>
      <c r="B15" s="81"/>
      <c r="C15" s="29" t="s">
        <v>27</v>
      </c>
      <c r="D15" s="29" t="s">
        <v>19</v>
      </c>
      <c r="E15" s="33"/>
    </row>
    <row r="16" spans="1:5" ht="15" customHeight="1" x14ac:dyDescent="0.25">
      <c r="A16" s="80">
        <v>10</v>
      </c>
      <c r="B16" s="81" t="s">
        <v>33</v>
      </c>
      <c r="C16" s="29" t="s">
        <v>34</v>
      </c>
      <c r="D16" s="29" t="s">
        <v>87</v>
      </c>
      <c r="E16" s="33"/>
    </row>
    <row r="17" spans="1:5" x14ac:dyDescent="0.25">
      <c r="A17" s="80"/>
      <c r="B17" s="81"/>
      <c r="C17" s="29" t="s">
        <v>27</v>
      </c>
      <c r="D17" s="29" t="s">
        <v>19</v>
      </c>
      <c r="E17" s="33"/>
    </row>
    <row r="18" spans="1:5" ht="15" customHeight="1" x14ac:dyDescent="0.25">
      <c r="A18" s="80">
        <v>12</v>
      </c>
      <c r="B18" s="81" t="s">
        <v>35</v>
      </c>
      <c r="C18" s="29" t="s">
        <v>36</v>
      </c>
      <c r="D18" s="29" t="s">
        <v>87</v>
      </c>
      <c r="E18" s="33"/>
    </row>
    <row r="19" spans="1:5" x14ac:dyDescent="0.25">
      <c r="A19" s="80"/>
      <c r="B19" s="81"/>
      <c r="C19" s="29" t="s">
        <v>37</v>
      </c>
      <c r="D19" s="29" t="s">
        <v>87</v>
      </c>
      <c r="E19" s="33"/>
    </row>
    <row r="20" spans="1:5" x14ac:dyDescent="0.25">
      <c r="A20" s="80"/>
      <c r="B20" s="81"/>
      <c r="C20" s="29" t="s">
        <v>38</v>
      </c>
      <c r="D20" s="29" t="s">
        <v>87</v>
      </c>
      <c r="E20" s="33"/>
    </row>
    <row r="21" spans="1:5" x14ac:dyDescent="0.25">
      <c r="A21" s="80"/>
      <c r="B21" s="81"/>
      <c r="C21" s="29" t="s">
        <v>27</v>
      </c>
      <c r="D21" s="29" t="s">
        <v>19</v>
      </c>
      <c r="E21" s="33"/>
    </row>
    <row r="22" spans="1:5" ht="15" customHeight="1" x14ac:dyDescent="0.25">
      <c r="A22" s="80">
        <v>13</v>
      </c>
      <c r="B22" s="81" t="s">
        <v>39</v>
      </c>
      <c r="C22" s="29" t="s">
        <v>40</v>
      </c>
      <c r="D22" s="29" t="s">
        <v>41</v>
      </c>
      <c r="E22" s="33"/>
    </row>
    <row r="23" spans="1:5" x14ac:dyDescent="0.25">
      <c r="A23" s="80"/>
      <c r="B23" s="81"/>
      <c r="C23" s="29" t="s">
        <v>42</v>
      </c>
      <c r="D23" s="29" t="s">
        <v>87</v>
      </c>
      <c r="E23" s="33"/>
    </row>
    <row r="24" spans="1:5" x14ac:dyDescent="0.25">
      <c r="A24" s="80"/>
      <c r="B24" s="81"/>
      <c r="C24" s="29" t="s">
        <v>43</v>
      </c>
      <c r="D24" s="29" t="s">
        <v>30</v>
      </c>
      <c r="E24" s="33">
        <v>24</v>
      </c>
    </row>
    <row r="25" spans="1:5" x14ac:dyDescent="0.25">
      <c r="A25" s="80"/>
      <c r="B25" s="81"/>
      <c r="C25" s="29" t="s">
        <v>27</v>
      </c>
      <c r="D25" s="29" t="s">
        <v>19</v>
      </c>
      <c r="E25" s="33">
        <v>12000</v>
      </c>
    </row>
    <row r="26" spans="1:5" ht="15" customHeight="1" x14ac:dyDescent="0.25">
      <c r="A26" s="80">
        <v>14</v>
      </c>
      <c r="B26" s="81" t="s">
        <v>88</v>
      </c>
      <c r="C26" s="29" t="s">
        <v>45</v>
      </c>
      <c r="D26" s="29" t="s">
        <v>17</v>
      </c>
      <c r="E26" s="33"/>
    </row>
    <row r="27" spans="1:5" x14ac:dyDescent="0.25">
      <c r="A27" s="80"/>
      <c r="B27" s="81"/>
      <c r="C27" s="29" t="s">
        <v>89</v>
      </c>
      <c r="D27" s="29" t="s">
        <v>87</v>
      </c>
      <c r="E27" s="33"/>
    </row>
    <row r="28" spans="1:5" x14ac:dyDescent="0.25">
      <c r="A28" s="80"/>
      <c r="B28" s="81"/>
      <c r="C28" s="29" t="s">
        <v>90</v>
      </c>
      <c r="D28" s="29" t="s">
        <v>19</v>
      </c>
      <c r="E28" s="33"/>
    </row>
    <row r="29" spans="1:5" ht="15" customHeight="1" x14ac:dyDescent="0.25">
      <c r="A29" s="32">
        <v>15</v>
      </c>
      <c r="B29" s="87" t="s">
        <v>48</v>
      </c>
      <c r="C29" s="88"/>
      <c r="D29" s="33" t="s">
        <v>19</v>
      </c>
      <c r="E29" s="61">
        <f>E11+E13+E15+E17+E21+E25+E28</f>
        <v>15600</v>
      </c>
    </row>
    <row r="30" spans="1:5" ht="15" customHeight="1" x14ac:dyDescent="0.25">
      <c r="A30" s="80">
        <v>16</v>
      </c>
      <c r="B30" s="81" t="s">
        <v>49</v>
      </c>
      <c r="C30" s="35" t="s">
        <v>50</v>
      </c>
      <c r="D30" s="35" t="s">
        <v>87</v>
      </c>
      <c r="E30" s="33">
        <v>2</v>
      </c>
    </row>
    <row r="31" spans="1:5" x14ac:dyDescent="0.25">
      <c r="A31" s="80"/>
      <c r="B31" s="81"/>
      <c r="C31" s="35" t="s">
        <v>91</v>
      </c>
      <c r="D31" s="35" t="s">
        <v>87</v>
      </c>
      <c r="E31" s="33">
        <v>1</v>
      </c>
    </row>
    <row r="32" spans="1:5" x14ac:dyDescent="0.25">
      <c r="A32" s="80"/>
      <c r="B32" s="81"/>
      <c r="C32" s="36" t="s">
        <v>52</v>
      </c>
      <c r="D32" s="36" t="s">
        <v>30</v>
      </c>
      <c r="E32" s="33"/>
    </row>
    <row r="33" spans="1:5" x14ac:dyDescent="0.25">
      <c r="A33" s="80"/>
      <c r="B33" s="81"/>
      <c r="C33" s="35" t="s">
        <v>53</v>
      </c>
      <c r="D33" s="35" t="s">
        <v>87</v>
      </c>
      <c r="E33" s="33">
        <v>1</v>
      </c>
    </row>
    <row r="34" spans="1:5" x14ac:dyDescent="0.25">
      <c r="A34" s="80"/>
      <c r="B34" s="81"/>
      <c r="C34" s="35" t="s">
        <v>54</v>
      </c>
      <c r="D34" s="35" t="s">
        <v>87</v>
      </c>
      <c r="E34" s="33"/>
    </row>
    <row r="35" spans="1:5" x14ac:dyDescent="0.25">
      <c r="A35" s="80"/>
      <c r="B35" s="81"/>
      <c r="C35" s="35" t="s">
        <v>92</v>
      </c>
      <c r="D35" s="35" t="s">
        <v>87</v>
      </c>
      <c r="E35" s="33">
        <v>6</v>
      </c>
    </row>
    <row r="36" spans="1:5" x14ac:dyDescent="0.25">
      <c r="A36" s="80"/>
      <c r="B36" s="81"/>
      <c r="C36" s="29" t="s">
        <v>56</v>
      </c>
      <c r="D36" s="29" t="s">
        <v>30</v>
      </c>
      <c r="E36" s="33">
        <v>2</v>
      </c>
    </row>
    <row r="37" spans="1:5" x14ac:dyDescent="0.25">
      <c r="A37" s="80"/>
      <c r="B37" s="81"/>
      <c r="C37" s="29" t="s">
        <v>57</v>
      </c>
      <c r="D37" s="29" t="s">
        <v>30</v>
      </c>
      <c r="E37" s="33"/>
    </row>
    <row r="38" spans="1:5" x14ac:dyDescent="0.25">
      <c r="A38" s="80"/>
      <c r="B38" s="81"/>
      <c r="C38" s="29" t="s">
        <v>27</v>
      </c>
      <c r="D38" s="29" t="s">
        <v>19</v>
      </c>
      <c r="E38" s="33">
        <v>28000</v>
      </c>
    </row>
    <row r="39" spans="1:5" x14ac:dyDescent="0.25">
      <c r="A39" s="80">
        <v>17</v>
      </c>
      <c r="B39" s="81" t="s">
        <v>58</v>
      </c>
      <c r="C39" s="29" t="s">
        <v>59</v>
      </c>
      <c r="D39" s="29" t="s">
        <v>87</v>
      </c>
      <c r="E39" s="33"/>
    </row>
    <row r="40" spans="1:5" x14ac:dyDescent="0.25">
      <c r="A40" s="80"/>
      <c r="B40" s="81"/>
      <c r="C40" s="35" t="s">
        <v>92</v>
      </c>
      <c r="D40" s="35" t="s">
        <v>87</v>
      </c>
      <c r="E40" s="33"/>
    </row>
    <row r="41" spans="1:5" x14ac:dyDescent="0.25">
      <c r="A41" s="80"/>
      <c r="B41" s="81"/>
      <c r="C41" s="29" t="s">
        <v>56</v>
      </c>
      <c r="D41" s="29" t="s">
        <v>30</v>
      </c>
      <c r="E41" s="33">
        <v>20</v>
      </c>
    </row>
    <row r="42" spans="1:5" x14ac:dyDescent="0.25">
      <c r="A42" s="80"/>
      <c r="B42" s="81"/>
      <c r="C42" s="29" t="s">
        <v>27</v>
      </c>
      <c r="D42" s="29" t="s">
        <v>19</v>
      </c>
      <c r="E42" s="33">
        <f>E41*850</f>
        <v>17000</v>
      </c>
    </row>
    <row r="43" spans="1:5" x14ac:dyDescent="0.25">
      <c r="A43" s="80">
        <v>18</v>
      </c>
      <c r="B43" s="81" t="s">
        <v>61</v>
      </c>
      <c r="C43" s="29" t="s">
        <v>62</v>
      </c>
      <c r="D43" s="29" t="s">
        <v>87</v>
      </c>
      <c r="E43" s="33"/>
    </row>
    <row r="44" spans="1:5" x14ac:dyDescent="0.25">
      <c r="A44" s="80"/>
      <c r="B44" s="81"/>
      <c r="C44" s="28" t="s">
        <v>63</v>
      </c>
      <c r="D44" s="28" t="s">
        <v>30</v>
      </c>
      <c r="E44" s="33"/>
    </row>
    <row r="45" spans="1:5" x14ac:dyDescent="0.25">
      <c r="A45" s="80"/>
      <c r="B45" s="81"/>
      <c r="C45" s="29" t="s">
        <v>27</v>
      </c>
      <c r="D45" s="29" t="s">
        <v>19</v>
      </c>
      <c r="E45" s="33"/>
    </row>
    <row r="46" spans="1:5" ht="15" customHeight="1" x14ac:dyDescent="0.25">
      <c r="A46" s="80">
        <v>19</v>
      </c>
      <c r="B46" s="81" t="s">
        <v>64</v>
      </c>
      <c r="C46" s="28" t="s">
        <v>94</v>
      </c>
      <c r="D46" s="28" t="s">
        <v>87</v>
      </c>
      <c r="E46" s="33"/>
    </row>
    <row r="47" spans="1:5" x14ac:dyDescent="0.25">
      <c r="A47" s="80"/>
      <c r="B47" s="81"/>
      <c r="C47" s="28" t="s">
        <v>63</v>
      </c>
      <c r="D47" s="28" t="s">
        <v>30</v>
      </c>
      <c r="E47" s="33">
        <v>48</v>
      </c>
    </row>
    <row r="48" spans="1:5" x14ac:dyDescent="0.25">
      <c r="A48" s="80"/>
      <c r="B48" s="81"/>
      <c r="C48" s="29" t="s">
        <v>27</v>
      </c>
      <c r="D48" s="29" t="s">
        <v>19</v>
      </c>
      <c r="E48" s="33">
        <v>38400</v>
      </c>
    </row>
    <row r="49" spans="1:10" ht="27" customHeight="1" x14ac:dyDescent="0.25">
      <c r="A49" s="32"/>
      <c r="B49" s="90" t="s">
        <v>66</v>
      </c>
      <c r="C49" s="91"/>
      <c r="D49" s="40" t="s">
        <v>19</v>
      </c>
      <c r="E49" s="33">
        <v>16950</v>
      </c>
    </row>
    <row r="50" spans="1:10" ht="15" customHeight="1" x14ac:dyDescent="0.25">
      <c r="A50" s="32">
        <v>20</v>
      </c>
      <c r="B50" s="92" t="s">
        <v>67</v>
      </c>
      <c r="C50" s="93"/>
      <c r="D50" s="29" t="s">
        <v>19</v>
      </c>
      <c r="E50" s="33">
        <v>53565</v>
      </c>
    </row>
    <row r="51" spans="1:10" ht="15" customHeight="1" x14ac:dyDescent="0.25">
      <c r="A51" s="32">
        <v>21</v>
      </c>
      <c r="B51" s="94" t="s">
        <v>68</v>
      </c>
      <c r="C51" s="95"/>
      <c r="D51" s="42" t="s">
        <v>19</v>
      </c>
      <c r="E51" s="62">
        <f>E50+E49+E48+E45+E42+E38</f>
        <v>153915</v>
      </c>
    </row>
    <row r="52" spans="1:10" ht="15" customHeight="1" x14ac:dyDescent="0.25">
      <c r="A52" s="32">
        <v>22</v>
      </c>
      <c r="B52" s="94" t="s">
        <v>69</v>
      </c>
      <c r="C52" s="95"/>
      <c r="D52" s="42" t="s">
        <v>19</v>
      </c>
      <c r="E52" s="43">
        <f>E51+E29</f>
        <v>169515</v>
      </c>
    </row>
    <row r="53" spans="1:10" ht="15" customHeight="1" x14ac:dyDescent="0.25">
      <c r="A53" s="32">
        <v>23</v>
      </c>
      <c r="B53" s="94" t="s">
        <v>100</v>
      </c>
      <c r="C53" s="95"/>
      <c r="D53" s="42" t="s">
        <v>19</v>
      </c>
      <c r="E53" s="43">
        <v>169500</v>
      </c>
    </row>
    <row r="56" spans="1:10" x14ac:dyDescent="0.25">
      <c r="A56" s="63"/>
      <c r="B56" s="96" t="s">
        <v>101</v>
      </c>
      <c r="C56" s="96"/>
      <c r="D56" s="47"/>
      <c r="E56" s="48"/>
      <c r="F56" s="27"/>
      <c r="G56" s="27"/>
      <c r="H56" s="27"/>
      <c r="I56" s="27"/>
      <c r="J56" s="27"/>
    </row>
    <row r="57" spans="1:10" x14ac:dyDescent="0.25">
      <c r="A57" s="63"/>
      <c r="B57" s="49" t="s">
        <v>102</v>
      </c>
      <c r="C57" s="50"/>
      <c r="D57" s="64" t="s">
        <v>103</v>
      </c>
      <c r="E57" s="48"/>
      <c r="F57" s="27"/>
      <c r="G57" s="27"/>
      <c r="H57" s="27"/>
      <c r="I57" s="27"/>
      <c r="J57" s="27"/>
    </row>
    <row r="58" spans="1:10" x14ac:dyDescent="0.25">
      <c r="A58" s="63"/>
      <c r="B58" s="49" t="s">
        <v>77</v>
      </c>
      <c r="C58" s="49"/>
      <c r="D58" s="47"/>
      <c r="E58" s="48"/>
      <c r="F58" s="27"/>
      <c r="G58" s="27"/>
      <c r="H58" s="27"/>
      <c r="I58" s="27"/>
      <c r="J58" s="27"/>
    </row>
    <row r="59" spans="1:10" x14ac:dyDescent="0.25">
      <c r="A59" s="63"/>
      <c r="B59" s="89" t="s">
        <v>78</v>
      </c>
      <c r="C59" s="89"/>
      <c r="D59" s="51"/>
      <c r="E59" s="48"/>
      <c r="F59" s="27"/>
      <c r="G59" s="27"/>
      <c r="H59" s="27"/>
      <c r="I59" s="27"/>
      <c r="J59" s="27"/>
    </row>
    <row r="60" spans="1:10" x14ac:dyDescent="0.25">
      <c r="A60" s="63"/>
      <c r="B60" s="52" t="s">
        <v>79</v>
      </c>
      <c r="C60" s="53"/>
      <c r="D60" s="51"/>
      <c r="E60" s="48"/>
      <c r="F60" s="27"/>
      <c r="G60" s="27"/>
      <c r="H60" s="27"/>
      <c r="I60" s="27"/>
      <c r="J60" s="27"/>
    </row>
    <row r="61" spans="1:10" x14ac:dyDescent="0.25">
      <c r="A61" s="63"/>
      <c r="B61" s="54" t="s">
        <v>79</v>
      </c>
      <c r="C61" s="53"/>
      <c r="D61" s="51"/>
      <c r="E61" s="48"/>
      <c r="F61" s="27"/>
      <c r="G61" s="27"/>
      <c r="H61" s="27"/>
      <c r="I61" s="27"/>
      <c r="J61" s="27"/>
    </row>
    <row r="62" spans="1:10" x14ac:dyDescent="0.25">
      <c r="A62" s="63"/>
      <c r="B62" s="54" t="s">
        <v>80</v>
      </c>
      <c r="C62" s="53"/>
      <c r="D62" s="51"/>
      <c r="E62" s="48"/>
      <c r="F62" s="27"/>
      <c r="G62" s="27"/>
      <c r="H62" s="27"/>
      <c r="I62" s="27"/>
      <c r="J62" s="27"/>
    </row>
  </sheetData>
  <mergeCells count="33">
    <mergeCell ref="B59:C59"/>
    <mergeCell ref="B49:C49"/>
    <mergeCell ref="B50:C50"/>
    <mergeCell ref="B51:C51"/>
    <mergeCell ref="B52:C52"/>
    <mergeCell ref="B53:C53"/>
    <mergeCell ref="B56:C56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D1"/>
    <mergeCell ref="B2:C2"/>
    <mergeCell ref="B8:C8"/>
    <mergeCell ref="A9:A11"/>
    <mergeCell ref="B9:B1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B35" workbookViewId="0">
      <selection activeCell="E18" sqref="E18"/>
    </sheetView>
  </sheetViews>
  <sheetFormatPr defaultRowHeight="15" x14ac:dyDescent="0.25"/>
  <cols>
    <col min="1" max="1" width="6.42578125" style="1" bestFit="1" customWidth="1"/>
    <col min="2" max="2" width="33.140625" style="2" customWidth="1"/>
    <col min="3" max="3" width="25.42578125" style="55" customWidth="1"/>
    <col min="4" max="4" width="11" style="55" customWidth="1"/>
    <col min="5" max="5" width="10.5703125" style="55" customWidth="1"/>
  </cols>
  <sheetData>
    <row r="1" spans="1:5" x14ac:dyDescent="0.25">
      <c r="C1" s="97" t="s">
        <v>2</v>
      </c>
      <c r="D1" s="97"/>
      <c r="E1" s="97"/>
    </row>
    <row r="2" spans="1:5" x14ac:dyDescent="0.25">
      <c r="C2" s="97" t="s">
        <v>3</v>
      </c>
      <c r="D2" s="97"/>
      <c r="E2" s="97"/>
    </row>
    <row r="3" spans="1:5" x14ac:dyDescent="0.25">
      <c r="C3" s="97" t="s">
        <v>4</v>
      </c>
      <c r="D3" s="97"/>
      <c r="E3" s="97"/>
    </row>
    <row r="4" spans="1:5" x14ac:dyDescent="0.25">
      <c r="C4" s="97" t="s">
        <v>81</v>
      </c>
      <c r="D4" s="97"/>
      <c r="E4" s="97"/>
    </row>
    <row r="6" spans="1:5" s="3" customFormat="1" ht="21.75" customHeight="1" x14ac:dyDescent="0.2">
      <c r="A6" s="98" t="s">
        <v>82</v>
      </c>
      <c r="B6" s="98"/>
      <c r="C6" s="98"/>
      <c r="D6" s="98"/>
      <c r="E6" s="98"/>
    </row>
    <row r="7" spans="1:5" s="8" customFormat="1" ht="25.5" x14ac:dyDescent="0.25">
      <c r="A7" s="4" t="s">
        <v>1</v>
      </c>
      <c r="B7" s="83" t="s">
        <v>7</v>
      </c>
      <c r="C7" s="99"/>
      <c r="D7" s="5" t="s">
        <v>8</v>
      </c>
      <c r="E7" s="56" t="s">
        <v>83</v>
      </c>
    </row>
    <row r="8" spans="1:5" x14ac:dyDescent="0.25">
      <c r="A8" s="32">
        <v>1</v>
      </c>
      <c r="B8" s="57" t="s">
        <v>11</v>
      </c>
      <c r="C8" s="58" t="s">
        <v>12</v>
      </c>
      <c r="D8" s="58"/>
      <c r="E8" s="33"/>
    </row>
    <row r="9" spans="1:5" x14ac:dyDescent="0.25">
      <c r="A9" s="32">
        <v>2</v>
      </c>
      <c r="B9" s="57" t="s">
        <v>84</v>
      </c>
      <c r="C9" s="33">
        <v>14</v>
      </c>
      <c r="D9" s="33"/>
      <c r="E9" s="33"/>
    </row>
    <row r="10" spans="1:5" x14ac:dyDescent="0.25">
      <c r="A10" s="32">
        <v>3</v>
      </c>
      <c r="B10" s="57" t="s">
        <v>85</v>
      </c>
      <c r="C10" s="33">
        <v>5</v>
      </c>
      <c r="D10" s="33"/>
      <c r="E10" s="33"/>
    </row>
    <row r="11" spans="1:5" ht="15" customHeight="1" x14ac:dyDescent="0.25">
      <c r="A11" s="32">
        <v>4</v>
      </c>
      <c r="B11" s="57" t="s">
        <v>86</v>
      </c>
      <c r="C11" s="33">
        <v>3</v>
      </c>
      <c r="D11" s="33"/>
      <c r="E11" s="33"/>
    </row>
    <row r="12" spans="1:5" ht="15" customHeight="1" x14ac:dyDescent="0.25">
      <c r="A12" s="32">
        <v>5</v>
      </c>
      <c r="B12" s="57" t="s">
        <v>15</v>
      </c>
      <c r="C12" s="33" t="s">
        <v>16</v>
      </c>
      <c r="D12" s="33"/>
      <c r="E12" s="33"/>
    </row>
    <row r="13" spans="1:5" ht="15" customHeight="1" x14ac:dyDescent="0.25">
      <c r="A13" s="32">
        <v>6</v>
      </c>
      <c r="B13" s="85" t="s">
        <v>111</v>
      </c>
      <c r="C13" s="86"/>
      <c r="D13" s="32" t="s">
        <v>19</v>
      </c>
      <c r="E13" s="33"/>
    </row>
    <row r="14" spans="1:5" x14ac:dyDescent="0.25">
      <c r="A14" s="80">
        <v>7</v>
      </c>
      <c r="B14" s="81" t="s">
        <v>23</v>
      </c>
      <c r="C14" s="28" t="s">
        <v>24</v>
      </c>
      <c r="D14" s="29" t="s">
        <v>17</v>
      </c>
      <c r="E14" s="30"/>
    </row>
    <row r="15" spans="1:5" x14ac:dyDescent="0.25">
      <c r="A15" s="80"/>
      <c r="B15" s="81"/>
      <c r="C15" s="29" t="s">
        <v>25</v>
      </c>
      <c r="D15" s="29" t="s">
        <v>87</v>
      </c>
      <c r="E15" s="30"/>
    </row>
    <row r="16" spans="1:5" x14ac:dyDescent="0.25">
      <c r="A16" s="80"/>
      <c r="B16" s="81"/>
      <c r="C16" s="29" t="s">
        <v>27</v>
      </c>
      <c r="D16" s="29" t="s">
        <v>19</v>
      </c>
      <c r="E16" s="30"/>
    </row>
    <row r="17" spans="1:5" x14ac:dyDescent="0.25">
      <c r="A17" s="80">
        <v>8</v>
      </c>
      <c r="B17" s="81" t="s">
        <v>28</v>
      </c>
      <c r="C17" s="29" t="s">
        <v>29</v>
      </c>
      <c r="D17" s="29" t="s">
        <v>30</v>
      </c>
      <c r="E17" s="30">
        <v>47</v>
      </c>
    </row>
    <row r="18" spans="1:5" x14ac:dyDescent="0.25">
      <c r="A18" s="80"/>
      <c r="B18" s="81"/>
      <c r="C18" s="29" t="s">
        <v>27</v>
      </c>
      <c r="D18" s="29" t="s">
        <v>19</v>
      </c>
      <c r="E18" s="30">
        <f>E17*360</f>
        <v>16920</v>
      </c>
    </row>
    <row r="19" spans="1:5" ht="15" customHeight="1" x14ac:dyDescent="0.25">
      <c r="A19" s="80">
        <v>9</v>
      </c>
      <c r="B19" s="81" t="s">
        <v>31</v>
      </c>
      <c r="C19" s="29" t="s">
        <v>32</v>
      </c>
      <c r="D19" s="29" t="s">
        <v>87</v>
      </c>
      <c r="E19" s="30"/>
    </row>
    <row r="20" spans="1:5" x14ac:dyDescent="0.25">
      <c r="A20" s="80"/>
      <c r="B20" s="81"/>
      <c r="C20" s="29" t="s">
        <v>27</v>
      </c>
      <c r="D20" s="29" t="s">
        <v>19</v>
      </c>
      <c r="E20" s="30"/>
    </row>
    <row r="21" spans="1:5" ht="15" customHeight="1" x14ac:dyDescent="0.25">
      <c r="A21" s="80">
        <v>10</v>
      </c>
      <c r="B21" s="81" t="s">
        <v>33</v>
      </c>
      <c r="C21" s="29" t="s">
        <v>34</v>
      </c>
      <c r="D21" s="29" t="s">
        <v>87</v>
      </c>
      <c r="E21" s="30"/>
    </row>
    <row r="22" spans="1:5" x14ac:dyDescent="0.25">
      <c r="A22" s="80"/>
      <c r="B22" s="81"/>
      <c r="C22" s="29" t="s">
        <v>27</v>
      </c>
      <c r="D22" s="29" t="s">
        <v>19</v>
      </c>
      <c r="E22" s="30"/>
    </row>
    <row r="23" spans="1:5" ht="15" customHeight="1" x14ac:dyDescent="0.25">
      <c r="A23" s="80">
        <v>12</v>
      </c>
      <c r="B23" s="81" t="s">
        <v>35</v>
      </c>
      <c r="C23" s="29" t="s">
        <v>36</v>
      </c>
      <c r="D23" s="29" t="s">
        <v>87</v>
      </c>
      <c r="E23" s="30"/>
    </row>
    <row r="24" spans="1:5" x14ac:dyDescent="0.25">
      <c r="A24" s="80"/>
      <c r="B24" s="81"/>
      <c r="C24" s="29" t="s">
        <v>37</v>
      </c>
      <c r="D24" s="29" t="s">
        <v>87</v>
      </c>
      <c r="E24" s="30"/>
    </row>
    <row r="25" spans="1:5" x14ac:dyDescent="0.25">
      <c r="A25" s="80"/>
      <c r="B25" s="81"/>
      <c r="C25" s="29" t="s">
        <v>38</v>
      </c>
      <c r="D25" s="29" t="s">
        <v>87</v>
      </c>
      <c r="E25" s="30"/>
    </row>
    <row r="26" spans="1:5" x14ac:dyDescent="0.25">
      <c r="A26" s="80"/>
      <c r="B26" s="81"/>
      <c r="C26" s="29" t="s">
        <v>27</v>
      </c>
      <c r="D26" s="29" t="s">
        <v>19</v>
      </c>
      <c r="E26" s="30"/>
    </row>
    <row r="27" spans="1:5" ht="15" customHeight="1" x14ac:dyDescent="0.25">
      <c r="A27" s="80">
        <v>13</v>
      </c>
      <c r="B27" s="81" t="s">
        <v>39</v>
      </c>
      <c r="C27" s="29" t="s">
        <v>40</v>
      </c>
      <c r="D27" s="29" t="s">
        <v>41</v>
      </c>
      <c r="E27" s="30"/>
    </row>
    <row r="28" spans="1:5" x14ac:dyDescent="0.25">
      <c r="A28" s="80"/>
      <c r="B28" s="81"/>
      <c r="C28" s="29" t="s">
        <v>42</v>
      </c>
      <c r="D28" s="29" t="s">
        <v>87</v>
      </c>
      <c r="E28" s="30"/>
    </row>
    <row r="29" spans="1:5" x14ac:dyDescent="0.25">
      <c r="A29" s="80"/>
      <c r="B29" s="81"/>
      <c r="C29" s="29" t="s">
        <v>43</v>
      </c>
      <c r="D29" s="29" t="s">
        <v>30</v>
      </c>
      <c r="E29" s="30">
        <v>8</v>
      </c>
    </row>
    <row r="30" spans="1:5" x14ac:dyDescent="0.25">
      <c r="A30" s="80"/>
      <c r="B30" s="81"/>
      <c r="C30" s="29" t="s">
        <v>27</v>
      </c>
      <c r="D30" s="29" t="s">
        <v>19</v>
      </c>
      <c r="E30" s="30">
        <f>E29*450</f>
        <v>3600</v>
      </c>
    </row>
    <row r="31" spans="1:5" ht="15" customHeight="1" x14ac:dyDescent="0.25">
      <c r="A31" s="80">
        <v>14</v>
      </c>
      <c r="B31" s="81" t="s">
        <v>88</v>
      </c>
      <c r="C31" s="29" t="s">
        <v>45</v>
      </c>
      <c r="D31" s="29" t="s">
        <v>17</v>
      </c>
      <c r="E31" s="30"/>
    </row>
    <row r="32" spans="1:5" x14ac:dyDescent="0.25">
      <c r="A32" s="80"/>
      <c r="B32" s="81"/>
      <c r="C32" s="29" t="s">
        <v>89</v>
      </c>
      <c r="D32" s="29" t="s">
        <v>87</v>
      </c>
      <c r="E32" s="30"/>
    </row>
    <row r="33" spans="1:5" x14ac:dyDescent="0.25">
      <c r="A33" s="80"/>
      <c r="B33" s="81"/>
      <c r="C33" s="29" t="s">
        <v>90</v>
      </c>
      <c r="D33" s="29" t="s">
        <v>19</v>
      </c>
      <c r="E33" s="30"/>
    </row>
    <row r="34" spans="1:5" ht="15" customHeight="1" x14ac:dyDescent="0.25">
      <c r="A34" s="32">
        <v>15</v>
      </c>
      <c r="B34" s="87" t="s">
        <v>48</v>
      </c>
      <c r="C34" s="88"/>
      <c r="D34" s="33" t="s">
        <v>19</v>
      </c>
      <c r="E34" s="30">
        <f>E16+E18+E20+E22+E26+E30+E33</f>
        <v>20520</v>
      </c>
    </row>
    <row r="35" spans="1:5" ht="15" customHeight="1" x14ac:dyDescent="0.25">
      <c r="A35" s="80">
        <v>16</v>
      </c>
      <c r="B35" s="81" t="s">
        <v>49</v>
      </c>
      <c r="C35" s="35" t="s">
        <v>50</v>
      </c>
      <c r="D35" s="35" t="s">
        <v>87</v>
      </c>
      <c r="E35" s="30"/>
    </row>
    <row r="36" spans="1:5" x14ac:dyDescent="0.25">
      <c r="A36" s="80"/>
      <c r="B36" s="81"/>
      <c r="C36" s="35" t="s">
        <v>91</v>
      </c>
      <c r="D36" s="35" t="s">
        <v>87</v>
      </c>
      <c r="E36" s="30"/>
    </row>
    <row r="37" spans="1:5" x14ac:dyDescent="0.25">
      <c r="A37" s="80"/>
      <c r="B37" s="81"/>
      <c r="C37" s="36" t="s">
        <v>52</v>
      </c>
      <c r="D37" s="36" t="s">
        <v>30</v>
      </c>
      <c r="E37" s="30"/>
    </row>
    <row r="38" spans="1:5" x14ac:dyDescent="0.25">
      <c r="A38" s="80"/>
      <c r="B38" s="81"/>
      <c r="C38" s="35" t="s">
        <v>53</v>
      </c>
      <c r="D38" s="35" t="s">
        <v>87</v>
      </c>
      <c r="E38" s="30"/>
    </row>
    <row r="39" spans="1:5" x14ac:dyDescent="0.25">
      <c r="A39" s="80"/>
      <c r="B39" s="81"/>
      <c r="C39" s="35" t="s">
        <v>54</v>
      </c>
      <c r="D39" s="35" t="s">
        <v>87</v>
      </c>
      <c r="E39" s="30"/>
    </row>
    <row r="40" spans="1:5" x14ac:dyDescent="0.25">
      <c r="A40" s="80"/>
      <c r="B40" s="81"/>
      <c r="C40" s="35" t="s">
        <v>92</v>
      </c>
      <c r="D40" s="35" t="s">
        <v>87</v>
      </c>
      <c r="E40" s="30"/>
    </row>
    <row r="41" spans="1:5" x14ac:dyDescent="0.25">
      <c r="A41" s="80"/>
      <c r="B41" s="81"/>
      <c r="C41" s="29" t="s">
        <v>56</v>
      </c>
      <c r="D41" s="29" t="s">
        <v>30</v>
      </c>
      <c r="E41" s="30"/>
    </row>
    <row r="42" spans="1:5" x14ac:dyDescent="0.25">
      <c r="A42" s="80"/>
      <c r="B42" s="81"/>
      <c r="C42" s="29" t="s">
        <v>57</v>
      </c>
      <c r="D42" s="29" t="s">
        <v>30</v>
      </c>
      <c r="E42" s="30"/>
    </row>
    <row r="43" spans="1:5" x14ac:dyDescent="0.25">
      <c r="A43" s="80"/>
      <c r="B43" s="81"/>
      <c r="C43" s="29" t="s">
        <v>27</v>
      </c>
      <c r="D43" s="29" t="s">
        <v>19</v>
      </c>
      <c r="E43" s="30">
        <v>14695</v>
      </c>
    </row>
    <row r="44" spans="1:5" x14ac:dyDescent="0.25">
      <c r="A44" s="80">
        <v>17</v>
      </c>
      <c r="B44" s="81" t="s">
        <v>58</v>
      </c>
      <c r="C44" s="29" t="s">
        <v>59</v>
      </c>
      <c r="D44" s="29" t="s">
        <v>87</v>
      </c>
      <c r="E44" s="30"/>
    </row>
    <row r="45" spans="1:5" x14ac:dyDescent="0.25">
      <c r="A45" s="80"/>
      <c r="B45" s="81"/>
      <c r="C45" s="38" t="s">
        <v>93</v>
      </c>
      <c r="D45" s="35" t="s">
        <v>87</v>
      </c>
      <c r="E45" s="39">
        <v>1</v>
      </c>
    </row>
    <row r="46" spans="1:5" x14ac:dyDescent="0.25">
      <c r="A46" s="80"/>
      <c r="B46" s="81"/>
      <c r="C46" s="29" t="s">
        <v>56</v>
      </c>
      <c r="D46" s="29" t="s">
        <v>30</v>
      </c>
      <c r="E46" s="30"/>
    </row>
    <row r="47" spans="1:5" x14ac:dyDescent="0.25">
      <c r="A47" s="80"/>
      <c r="B47" s="81"/>
      <c r="C47" s="29" t="s">
        <v>27</v>
      </c>
      <c r="D47" s="29" t="s">
        <v>19</v>
      </c>
      <c r="E47" s="30">
        <v>42467</v>
      </c>
    </row>
    <row r="48" spans="1:5" x14ac:dyDescent="0.25">
      <c r="A48" s="80">
        <v>18</v>
      </c>
      <c r="B48" s="81" t="s">
        <v>61</v>
      </c>
      <c r="C48" s="29" t="s">
        <v>62</v>
      </c>
      <c r="D48" s="29" t="s">
        <v>87</v>
      </c>
      <c r="E48" s="30"/>
    </row>
    <row r="49" spans="1:5" x14ac:dyDescent="0.25">
      <c r="A49" s="80"/>
      <c r="B49" s="81"/>
      <c r="C49" s="28" t="s">
        <v>63</v>
      </c>
      <c r="D49" s="28" t="s">
        <v>30</v>
      </c>
      <c r="E49" s="30"/>
    </row>
    <row r="50" spans="1:5" x14ac:dyDescent="0.25">
      <c r="A50" s="80"/>
      <c r="B50" s="81"/>
      <c r="C50" s="29" t="s">
        <v>27</v>
      </c>
      <c r="D50" s="29" t="s">
        <v>19</v>
      </c>
      <c r="E50" s="30">
        <v>7494</v>
      </c>
    </row>
    <row r="51" spans="1:5" ht="15" customHeight="1" x14ac:dyDescent="0.25">
      <c r="A51" s="80">
        <v>19</v>
      </c>
      <c r="B51" s="81" t="s">
        <v>64</v>
      </c>
      <c r="C51" s="28" t="s">
        <v>94</v>
      </c>
      <c r="D51" s="28" t="s">
        <v>87</v>
      </c>
      <c r="E51" s="30"/>
    </row>
    <row r="52" spans="1:5" x14ac:dyDescent="0.25">
      <c r="A52" s="80"/>
      <c r="B52" s="81"/>
      <c r="C52" s="28" t="s">
        <v>63</v>
      </c>
      <c r="D52" s="28" t="s">
        <v>30</v>
      </c>
      <c r="E52" s="30">
        <v>12</v>
      </c>
    </row>
    <row r="53" spans="1:5" x14ac:dyDescent="0.25">
      <c r="A53" s="80"/>
      <c r="B53" s="81"/>
      <c r="C53" s="29" t="s">
        <v>27</v>
      </c>
      <c r="D53" s="29" t="s">
        <v>19</v>
      </c>
      <c r="E53" s="30">
        <f>E52*1100</f>
        <v>13200</v>
      </c>
    </row>
    <row r="54" spans="1:5" ht="27" customHeight="1" x14ac:dyDescent="0.25">
      <c r="A54" s="32"/>
      <c r="B54" s="90" t="s">
        <v>66</v>
      </c>
      <c r="C54" s="91"/>
      <c r="D54" s="40" t="s">
        <v>19</v>
      </c>
      <c r="E54" s="30">
        <f>E58*0.1</f>
        <v>16491.2</v>
      </c>
    </row>
    <row r="55" spans="1:5" ht="15" customHeight="1" x14ac:dyDescent="0.25">
      <c r="A55" s="32">
        <v>20</v>
      </c>
      <c r="B55" s="92" t="s">
        <v>67</v>
      </c>
      <c r="C55" s="93"/>
      <c r="D55" s="29" t="s">
        <v>19</v>
      </c>
      <c r="E55" s="30">
        <v>50045</v>
      </c>
    </row>
    <row r="56" spans="1:5" ht="15" customHeight="1" x14ac:dyDescent="0.25">
      <c r="A56" s="32">
        <v>21</v>
      </c>
      <c r="B56" s="94" t="s">
        <v>68</v>
      </c>
      <c r="C56" s="95"/>
      <c r="D56" s="42" t="s">
        <v>19</v>
      </c>
      <c r="E56" s="30">
        <f>E55+E54+E53+E50+E47+E43</f>
        <v>144392.20000000001</v>
      </c>
    </row>
    <row r="57" spans="1:5" ht="15" customHeight="1" x14ac:dyDescent="0.25">
      <c r="A57" s="32">
        <v>22</v>
      </c>
      <c r="B57" s="101" t="s">
        <v>95</v>
      </c>
      <c r="C57" s="102"/>
      <c r="D57" s="42" t="s">
        <v>19</v>
      </c>
      <c r="E57" s="30">
        <f>E56+E34</f>
        <v>164912.20000000001</v>
      </c>
    </row>
    <row r="58" spans="1:5" ht="15" customHeight="1" x14ac:dyDescent="0.25">
      <c r="A58" s="32">
        <v>23</v>
      </c>
      <c r="B58" s="90" t="s">
        <v>96</v>
      </c>
      <c r="C58" s="91"/>
      <c r="D58" s="42" t="s">
        <v>19</v>
      </c>
      <c r="E58" s="30">
        <v>164912</v>
      </c>
    </row>
    <row r="59" spans="1:5" x14ac:dyDescent="0.25">
      <c r="B59" s="103" t="s">
        <v>72</v>
      </c>
      <c r="C59" s="103"/>
      <c r="D59" s="47"/>
      <c r="E59" s="48"/>
    </row>
    <row r="60" spans="1:5" x14ac:dyDescent="0.25">
      <c r="B60" s="49" t="s">
        <v>73</v>
      </c>
      <c r="C60" s="50"/>
      <c r="D60" s="100" t="s">
        <v>74</v>
      </c>
      <c r="E60" s="100"/>
    </row>
    <row r="61" spans="1:5" x14ac:dyDescent="0.25">
      <c r="B61" s="49" t="s">
        <v>75</v>
      </c>
      <c r="C61" s="50"/>
      <c r="D61" s="100" t="s">
        <v>76</v>
      </c>
      <c r="E61" s="100"/>
    </row>
    <row r="62" spans="1:5" x14ac:dyDescent="0.25">
      <c r="B62" s="49" t="s">
        <v>77</v>
      </c>
      <c r="C62" s="49"/>
      <c r="D62" s="47"/>
      <c r="E62" s="27"/>
    </row>
    <row r="63" spans="1:5" x14ac:dyDescent="0.25">
      <c r="B63" s="89" t="s">
        <v>78</v>
      </c>
      <c r="C63" s="89"/>
      <c r="D63" s="51"/>
      <c r="E63" s="27"/>
    </row>
    <row r="64" spans="1:5" x14ac:dyDescent="0.25">
      <c r="B64" s="52" t="s">
        <v>79</v>
      </c>
      <c r="C64" s="53"/>
      <c r="D64" s="51"/>
      <c r="E64" s="27"/>
    </row>
    <row r="65" spans="2:5" x14ac:dyDescent="0.25">
      <c r="B65" s="54" t="s">
        <v>79</v>
      </c>
      <c r="C65" s="53"/>
      <c r="D65" s="51"/>
      <c r="E65" s="27"/>
    </row>
    <row r="66" spans="2:5" x14ac:dyDescent="0.25">
      <c r="B66" s="54" t="s">
        <v>80</v>
      </c>
      <c r="C66" s="53"/>
      <c r="D66" s="51"/>
      <c r="E66" s="27"/>
    </row>
  </sheetData>
  <mergeCells count="39">
    <mergeCell ref="B63:C63"/>
    <mergeCell ref="B56:C56"/>
    <mergeCell ref="B57:C57"/>
    <mergeCell ref="B58:C58"/>
    <mergeCell ref="B59:C59"/>
    <mergeCell ref="D60:E60"/>
    <mergeCell ref="D61:E61"/>
    <mergeCell ref="A48:A50"/>
    <mergeCell ref="B48:B50"/>
    <mergeCell ref="A51:A53"/>
    <mergeCell ref="B51:B53"/>
    <mergeCell ref="B54:C54"/>
    <mergeCell ref="B55:C55"/>
    <mergeCell ref="A44:A47"/>
    <mergeCell ref="B44:B47"/>
    <mergeCell ref="A21:A22"/>
    <mergeCell ref="B21:B22"/>
    <mergeCell ref="A23:A26"/>
    <mergeCell ref="B23:B26"/>
    <mergeCell ref="A27:A30"/>
    <mergeCell ref="B27:B30"/>
    <mergeCell ref="A31:A33"/>
    <mergeCell ref="B31:B33"/>
    <mergeCell ref="B34:C34"/>
    <mergeCell ref="A35:A43"/>
    <mergeCell ref="B35:B43"/>
    <mergeCell ref="A19:A20"/>
    <mergeCell ref="B19:B20"/>
    <mergeCell ref="C1:E1"/>
    <mergeCell ref="C2:E2"/>
    <mergeCell ref="C3:E3"/>
    <mergeCell ref="C4:E4"/>
    <mergeCell ref="A6:E6"/>
    <mergeCell ref="B7:C7"/>
    <mergeCell ref="B13:C13"/>
    <mergeCell ref="A14:A16"/>
    <mergeCell ref="B14:B16"/>
    <mergeCell ref="A17:A18"/>
    <mergeCell ref="B17:B1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7" workbookViewId="0">
      <selection activeCell="E15" sqref="E15"/>
    </sheetView>
  </sheetViews>
  <sheetFormatPr defaultRowHeight="15" x14ac:dyDescent="0.25"/>
  <cols>
    <col min="1" max="1" width="6.42578125" style="1" bestFit="1" customWidth="1"/>
    <col min="2" max="2" width="41.140625" style="2" customWidth="1"/>
    <col min="3" max="3" width="25.42578125" style="55" customWidth="1"/>
    <col min="4" max="4" width="11" style="55" customWidth="1"/>
    <col min="5" max="5" width="10.5703125" style="55" customWidth="1"/>
    <col min="6" max="6" width="12.85546875" hidden="1" customWidth="1"/>
    <col min="7" max="7" width="10.7109375" customWidth="1"/>
  </cols>
  <sheetData>
    <row r="1" spans="1:8" x14ac:dyDescent="0.25">
      <c r="C1" s="97" t="s">
        <v>2</v>
      </c>
      <c r="D1" s="97"/>
      <c r="E1" s="97"/>
      <c r="F1" s="97"/>
    </row>
    <row r="2" spans="1:8" x14ac:dyDescent="0.25">
      <c r="C2" s="97" t="s">
        <v>3</v>
      </c>
      <c r="D2" s="97"/>
      <c r="E2" s="97"/>
      <c r="F2" s="97"/>
    </row>
    <row r="3" spans="1:8" x14ac:dyDescent="0.25">
      <c r="C3" s="97" t="s">
        <v>4</v>
      </c>
      <c r="D3" s="97"/>
      <c r="E3" s="97"/>
      <c r="F3" s="97"/>
    </row>
    <row r="4" spans="1:8" x14ac:dyDescent="0.25">
      <c r="C4" s="104" t="s">
        <v>5</v>
      </c>
      <c r="D4" s="97"/>
      <c r="E4" s="97"/>
      <c r="F4" s="97"/>
    </row>
    <row r="6" spans="1:8" s="3" customFormat="1" ht="21.75" customHeight="1" thickBot="1" x14ac:dyDescent="0.25">
      <c r="A6" s="105" t="s">
        <v>6</v>
      </c>
      <c r="B6" s="98"/>
      <c r="C6" s="98"/>
      <c r="D6" s="98"/>
      <c r="E6" s="98"/>
      <c r="F6" s="98"/>
    </row>
    <row r="7" spans="1:8" s="8" customFormat="1" ht="26.25" thickBot="1" x14ac:dyDescent="0.3">
      <c r="A7" s="4" t="s">
        <v>1</v>
      </c>
      <c r="B7" s="83" t="s">
        <v>7</v>
      </c>
      <c r="C7" s="99"/>
      <c r="D7" s="5" t="s">
        <v>8</v>
      </c>
      <c r="E7" s="6" t="s">
        <v>9</v>
      </c>
      <c r="F7" s="7" t="s">
        <v>10</v>
      </c>
    </row>
    <row r="8" spans="1:8" s="8" customFormat="1" x14ac:dyDescent="0.25">
      <c r="A8" s="9">
        <v>1</v>
      </c>
      <c r="B8" s="10" t="s">
        <v>11</v>
      </c>
      <c r="C8" s="11" t="s">
        <v>12</v>
      </c>
      <c r="D8" s="11"/>
      <c r="E8" s="12"/>
      <c r="F8" s="13"/>
      <c r="G8" s="14"/>
      <c r="H8" s="14"/>
    </row>
    <row r="9" spans="1:8" s="8" customFormat="1" x14ac:dyDescent="0.25">
      <c r="A9" s="15">
        <v>2</v>
      </c>
      <c r="B9" s="10" t="s">
        <v>13</v>
      </c>
      <c r="C9" s="16" t="s">
        <v>14</v>
      </c>
      <c r="D9" s="12"/>
      <c r="E9" s="12"/>
      <c r="F9" s="13"/>
      <c r="G9" s="14"/>
      <c r="H9" s="14"/>
    </row>
    <row r="10" spans="1:8" s="8" customFormat="1" x14ac:dyDescent="0.25">
      <c r="A10" s="15">
        <v>5</v>
      </c>
      <c r="B10" s="17" t="s">
        <v>15</v>
      </c>
      <c r="C10" s="18" t="s">
        <v>16</v>
      </c>
      <c r="D10" s="12"/>
      <c r="E10" s="12"/>
      <c r="F10" s="13"/>
      <c r="G10" s="14"/>
      <c r="H10" s="14"/>
    </row>
    <row r="11" spans="1:8" s="8" customFormat="1" x14ac:dyDescent="0.25">
      <c r="A11" s="15"/>
      <c r="B11" s="10" t="s">
        <v>0</v>
      </c>
      <c r="C11" s="10"/>
      <c r="D11" s="19" t="s">
        <v>17</v>
      </c>
      <c r="E11" s="20">
        <v>3392.5</v>
      </c>
      <c r="F11" s="13"/>
      <c r="G11" s="14"/>
      <c r="H11" s="14"/>
    </row>
    <row r="12" spans="1:8" s="8" customFormat="1" x14ac:dyDescent="0.25">
      <c r="A12" s="15"/>
      <c r="B12" s="106" t="s">
        <v>18</v>
      </c>
      <c r="C12" s="107"/>
      <c r="D12" s="19" t="s">
        <v>19</v>
      </c>
      <c r="E12" s="20">
        <v>30515</v>
      </c>
      <c r="F12" s="13"/>
      <c r="G12" s="14"/>
      <c r="H12" s="14"/>
    </row>
    <row r="13" spans="1:8" s="8" customFormat="1" x14ac:dyDescent="0.25">
      <c r="A13" s="15"/>
      <c r="B13" s="106" t="s">
        <v>20</v>
      </c>
      <c r="C13" s="107"/>
      <c r="D13" s="18" t="s">
        <v>19</v>
      </c>
      <c r="E13" s="21">
        <f>E11*4.04*12</f>
        <v>164468.40000000002</v>
      </c>
      <c r="F13" s="13"/>
      <c r="G13" s="14"/>
      <c r="H13" s="14"/>
    </row>
    <row r="14" spans="1:8" s="8" customFormat="1" x14ac:dyDescent="0.25">
      <c r="A14" s="15"/>
      <c r="B14" s="106" t="s">
        <v>21</v>
      </c>
      <c r="C14" s="107"/>
      <c r="D14" s="18" t="s">
        <v>19</v>
      </c>
      <c r="E14" s="21">
        <f>E13-E12</f>
        <v>133953.40000000002</v>
      </c>
      <c r="F14" s="13"/>
      <c r="G14" s="14"/>
      <c r="H14" s="14"/>
    </row>
    <row r="15" spans="1:8" s="8" customFormat="1" ht="15.75" customHeight="1" thickBot="1" x14ac:dyDescent="0.3">
      <c r="A15" s="22">
        <v>6</v>
      </c>
      <c r="B15" s="108" t="s">
        <v>22</v>
      </c>
      <c r="C15" s="109"/>
      <c r="D15" s="23" t="s">
        <v>19</v>
      </c>
      <c r="E15" s="24">
        <f>E59</f>
        <v>120346.70000000001</v>
      </c>
      <c r="F15" s="25"/>
      <c r="G15" s="26"/>
      <c r="H15" s="27"/>
    </row>
    <row r="16" spans="1:8" x14ac:dyDescent="0.25">
      <c r="A16" s="80">
        <v>7</v>
      </c>
      <c r="B16" s="81" t="s">
        <v>23</v>
      </c>
      <c r="C16" s="28" t="s">
        <v>24</v>
      </c>
      <c r="D16" s="29" t="s">
        <v>17</v>
      </c>
      <c r="E16" s="30"/>
      <c r="F16" s="31"/>
    </row>
    <row r="17" spans="1:6" x14ac:dyDescent="0.25">
      <c r="A17" s="80"/>
      <c r="B17" s="81"/>
      <c r="C17" s="29" t="s">
        <v>25</v>
      </c>
      <c r="D17" s="29" t="s">
        <v>26</v>
      </c>
      <c r="E17" s="30"/>
      <c r="F17" s="31"/>
    </row>
    <row r="18" spans="1:6" x14ac:dyDescent="0.25">
      <c r="A18" s="80"/>
      <c r="B18" s="81"/>
      <c r="C18" s="29" t="s">
        <v>27</v>
      </c>
      <c r="D18" s="29" t="s">
        <v>19</v>
      </c>
      <c r="E18" s="30"/>
      <c r="F18" s="31"/>
    </row>
    <row r="19" spans="1:6" x14ac:dyDescent="0.25">
      <c r="A19" s="80">
        <v>8</v>
      </c>
      <c r="B19" s="81" t="s">
        <v>28</v>
      </c>
      <c r="C19" s="29" t="s">
        <v>29</v>
      </c>
      <c r="D19" s="29" t="s">
        <v>30</v>
      </c>
      <c r="E19" s="30"/>
      <c r="F19" s="31"/>
    </row>
    <row r="20" spans="1:6" x14ac:dyDescent="0.25">
      <c r="A20" s="80"/>
      <c r="B20" s="81"/>
      <c r="C20" s="29" t="s">
        <v>27</v>
      </c>
      <c r="D20" s="29" t="s">
        <v>19</v>
      </c>
      <c r="E20" s="30">
        <f>E14*0.15</f>
        <v>20093.010000000002</v>
      </c>
      <c r="F20" s="31"/>
    </row>
    <row r="21" spans="1:6" ht="15" customHeight="1" x14ac:dyDescent="0.25">
      <c r="A21" s="80">
        <v>9</v>
      </c>
      <c r="B21" s="81" t="s">
        <v>31</v>
      </c>
      <c r="C21" s="29" t="s">
        <v>32</v>
      </c>
      <c r="D21" s="29" t="s">
        <v>26</v>
      </c>
      <c r="E21" s="30"/>
      <c r="F21" s="31"/>
    </row>
    <row r="22" spans="1:6" x14ac:dyDescent="0.25">
      <c r="A22" s="80"/>
      <c r="B22" s="81"/>
      <c r="C22" s="29" t="s">
        <v>27</v>
      </c>
      <c r="D22" s="29" t="s">
        <v>19</v>
      </c>
      <c r="E22" s="30"/>
      <c r="F22" s="31"/>
    </row>
    <row r="23" spans="1:6" ht="15" customHeight="1" x14ac:dyDescent="0.25">
      <c r="A23" s="80">
        <v>10</v>
      </c>
      <c r="B23" s="81" t="s">
        <v>33</v>
      </c>
      <c r="C23" s="29" t="s">
        <v>34</v>
      </c>
      <c r="D23" s="29" t="s">
        <v>26</v>
      </c>
      <c r="E23" s="30"/>
      <c r="F23" s="31"/>
    </row>
    <row r="24" spans="1:6" x14ac:dyDescent="0.25">
      <c r="A24" s="80"/>
      <c r="B24" s="81"/>
      <c r="C24" s="29" t="s">
        <v>27</v>
      </c>
      <c r="D24" s="29" t="s">
        <v>19</v>
      </c>
      <c r="E24" s="30"/>
      <c r="F24" s="31"/>
    </row>
    <row r="25" spans="1:6" ht="15" customHeight="1" x14ac:dyDescent="0.25">
      <c r="A25" s="80">
        <v>12</v>
      </c>
      <c r="B25" s="81" t="s">
        <v>35</v>
      </c>
      <c r="C25" s="29" t="s">
        <v>36</v>
      </c>
      <c r="D25" s="29" t="s">
        <v>26</v>
      </c>
      <c r="E25" s="30"/>
      <c r="F25" s="31"/>
    </row>
    <row r="26" spans="1:6" x14ac:dyDescent="0.25">
      <c r="A26" s="80"/>
      <c r="B26" s="81"/>
      <c r="C26" s="29" t="s">
        <v>37</v>
      </c>
      <c r="D26" s="29" t="s">
        <v>26</v>
      </c>
      <c r="E26" s="30"/>
      <c r="F26" s="31"/>
    </row>
    <row r="27" spans="1:6" x14ac:dyDescent="0.25">
      <c r="A27" s="80"/>
      <c r="B27" s="81"/>
      <c r="C27" s="29" t="s">
        <v>38</v>
      </c>
      <c r="D27" s="29" t="s">
        <v>26</v>
      </c>
      <c r="E27" s="30"/>
      <c r="F27" s="31"/>
    </row>
    <row r="28" spans="1:6" x14ac:dyDescent="0.25">
      <c r="A28" s="80"/>
      <c r="B28" s="81"/>
      <c r="C28" s="29" t="s">
        <v>27</v>
      </c>
      <c r="D28" s="29" t="s">
        <v>19</v>
      </c>
      <c r="E28" s="30"/>
      <c r="F28" s="31"/>
    </row>
    <row r="29" spans="1:6" ht="15" customHeight="1" x14ac:dyDescent="0.25">
      <c r="A29" s="80">
        <v>13</v>
      </c>
      <c r="B29" s="81" t="s">
        <v>39</v>
      </c>
      <c r="C29" s="29" t="s">
        <v>40</v>
      </c>
      <c r="D29" s="29" t="s">
        <v>41</v>
      </c>
      <c r="E29" s="30"/>
      <c r="F29" s="31"/>
    </row>
    <row r="30" spans="1:6" x14ac:dyDescent="0.25">
      <c r="A30" s="80"/>
      <c r="B30" s="81"/>
      <c r="C30" s="29" t="s">
        <v>42</v>
      </c>
      <c r="D30" s="29" t="s">
        <v>26</v>
      </c>
      <c r="E30" s="30"/>
      <c r="F30" s="31"/>
    </row>
    <row r="31" spans="1:6" x14ac:dyDescent="0.25">
      <c r="A31" s="80"/>
      <c r="B31" s="81"/>
      <c r="C31" s="29" t="s">
        <v>43</v>
      </c>
      <c r="D31" s="29" t="s">
        <v>30</v>
      </c>
      <c r="E31" s="30"/>
      <c r="F31" s="31"/>
    </row>
    <row r="32" spans="1:6" x14ac:dyDescent="0.25">
      <c r="A32" s="80"/>
      <c r="B32" s="81"/>
      <c r="C32" s="29" t="s">
        <v>27</v>
      </c>
      <c r="D32" s="29" t="s">
        <v>19</v>
      </c>
      <c r="E32" s="30"/>
      <c r="F32" s="31"/>
    </row>
    <row r="33" spans="1:6" ht="15" customHeight="1" x14ac:dyDescent="0.25">
      <c r="A33" s="80">
        <v>14</v>
      </c>
      <c r="B33" s="81" t="s">
        <v>44</v>
      </c>
      <c r="C33" s="29" t="s">
        <v>45</v>
      </c>
      <c r="D33" s="29" t="s">
        <v>17</v>
      </c>
      <c r="E33" s="30"/>
      <c r="F33" s="31"/>
    </row>
    <row r="34" spans="1:6" x14ac:dyDescent="0.25">
      <c r="A34" s="80"/>
      <c r="B34" s="81"/>
      <c r="C34" s="29" t="s">
        <v>46</v>
      </c>
      <c r="D34" s="29" t="s">
        <v>26</v>
      </c>
      <c r="E34" s="30"/>
      <c r="F34" s="31"/>
    </row>
    <row r="35" spans="1:6" x14ac:dyDescent="0.25">
      <c r="A35" s="80"/>
      <c r="B35" s="81"/>
      <c r="C35" s="29" t="s">
        <v>47</v>
      </c>
      <c r="D35" s="29" t="s">
        <v>19</v>
      </c>
      <c r="E35" s="30">
        <f>75000-62130</f>
        <v>12870</v>
      </c>
      <c r="F35" s="31"/>
    </row>
    <row r="36" spans="1:6" ht="15" customHeight="1" x14ac:dyDescent="0.25">
      <c r="A36" s="32">
        <v>15</v>
      </c>
      <c r="B36" s="87" t="s">
        <v>48</v>
      </c>
      <c r="C36" s="88"/>
      <c r="D36" s="33" t="s">
        <v>19</v>
      </c>
      <c r="E36" s="30">
        <f>E18+E20+E22+E24+E28+E32+E35</f>
        <v>32963.01</v>
      </c>
      <c r="F36" s="34"/>
    </row>
    <row r="37" spans="1:6" ht="15" customHeight="1" x14ac:dyDescent="0.25">
      <c r="A37" s="80">
        <v>16</v>
      </c>
      <c r="B37" s="81" t="s">
        <v>49</v>
      </c>
      <c r="C37" s="35" t="s">
        <v>50</v>
      </c>
      <c r="D37" s="35" t="s">
        <v>26</v>
      </c>
      <c r="E37" s="30"/>
      <c r="F37" s="34"/>
    </row>
    <row r="38" spans="1:6" x14ac:dyDescent="0.25">
      <c r="A38" s="80"/>
      <c r="B38" s="81"/>
      <c r="C38" s="35" t="s">
        <v>51</v>
      </c>
      <c r="D38" s="35" t="s">
        <v>26</v>
      </c>
      <c r="E38" s="30"/>
      <c r="F38" s="34"/>
    </row>
    <row r="39" spans="1:6" x14ac:dyDescent="0.25">
      <c r="A39" s="80"/>
      <c r="B39" s="81"/>
      <c r="C39" s="36" t="s">
        <v>52</v>
      </c>
      <c r="D39" s="36" t="s">
        <v>30</v>
      </c>
      <c r="E39" s="30"/>
      <c r="F39" s="34"/>
    </row>
    <row r="40" spans="1:6" x14ac:dyDescent="0.25">
      <c r="A40" s="80"/>
      <c r="B40" s="81"/>
      <c r="C40" s="35" t="s">
        <v>53</v>
      </c>
      <c r="D40" s="35" t="s">
        <v>26</v>
      </c>
      <c r="E40" s="30"/>
      <c r="F40" s="34"/>
    </row>
    <row r="41" spans="1:6" x14ac:dyDescent="0.25">
      <c r="A41" s="80"/>
      <c r="B41" s="81"/>
      <c r="C41" s="35" t="s">
        <v>54</v>
      </c>
      <c r="D41" s="35" t="s">
        <v>26</v>
      </c>
      <c r="E41" s="30"/>
      <c r="F41" s="34"/>
    </row>
    <row r="42" spans="1:6" x14ac:dyDescent="0.25">
      <c r="A42" s="80"/>
      <c r="B42" s="81"/>
      <c r="C42" s="35" t="s">
        <v>55</v>
      </c>
      <c r="D42" s="35" t="s">
        <v>26</v>
      </c>
      <c r="E42" s="30"/>
      <c r="F42" s="31"/>
    </row>
    <row r="43" spans="1:6" x14ac:dyDescent="0.25">
      <c r="A43" s="80"/>
      <c r="B43" s="81"/>
      <c r="C43" s="29" t="s">
        <v>56</v>
      </c>
      <c r="D43" s="29" t="s">
        <v>30</v>
      </c>
      <c r="E43" s="30"/>
      <c r="F43" s="31"/>
    </row>
    <row r="44" spans="1:6" x14ac:dyDescent="0.25">
      <c r="A44" s="80"/>
      <c r="B44" s="81"/>
      <c r="C44" s="29" t="s">
        <v>57</v>
      </c>
      <c r="D44" s="29" t="s">
        <v>30</v>
      </c>
      <c r="E44" s="30"/>
      <c r="F44" s="31"/>
    </row>
    <row r="45" spans="1:6" x14ac:dyDescent="0.25">
      <c r="A45" s="80"/>
      <c r="B45" s="81"/>
      <c r="C45" s="29" t="s">
        <v>27</v>
      </c>
      <c r="D45" s="29" t="s">
        <v>19</v>
      </c>
      <c r="E45" s="30">
        <v>8500</v>
      </c>
      <c r="F45" s="37"/>
    </row>
    <row r="46" spans="1:6" x14ac:dyDescent="0.25">
      <c r="A46" s="80">
        <v>17</v>
      </c>
      <c r="B46" s="81" t="s">
        <v>58</v>
      </c>
      <c r="C46" s="29" t="s">
        <v>59</v>
      </c>
      <c r="D46" s="29" t="s">
        <v>26</v>
      </c>
      <c r="E46" s="30"/>
      <c r="F46" s="37"/>
    </row>
    <row r="47" spans="1:6" x14ac:dyDescent="0.25">
      <c r="A47" s="80"/>
      <c r="B47" s="81"/>
      <c r="C47" s="38" t="s">
        <v>60</v>
      </c>
      <c r="D47" s="35" t="s">
        <v>26</v>
      </c>
      <c r="E47" s="39"/>
      <c r="F47" s="37"/>
    </row>
    <row r="48" spans="1:6" x14ac:dyDescent="0.25">
      <c r="A48" s="80"/>
      <c r="B48" s="81"/>
      <c r="C48" s="29" t="s">
        <v>56</v>
      </c>
      <c r="D48" s="29" t="s">
        <v>30</v>
      </c>
      <c r="E48" s="30"/>
      <c r="F48" s="34"/>
    </row>
    <row r="49" spans="1:6" x14ac:dyDescent="0.25">
      <c r="A49" s="80"/>
      <c r="B49" s="81"/>
      <c r="C49" s="29" t="s">
        <v>27</v>
      </c>
      <c r="D49" s="29" t="s">
        <v>19</v>
      </c>
      <c r="E49" s="30">
        <v>8500</v>
      </c>
      <c r="F49" s="34"/>
    </row>
    <row r="50" spans="1:6" x14ac:dyDescent="0.25">
      <c r="A50" s="80">
        <v>18</v>
      </c>
      <c r="B50" s="81" t="s">
        <v>61</v>
      </c>
      <c r="C50" s="29" t="s">
        <v>62</v>
      </c>
      <c r="D50" s="29" t="s">
        <v>26</v>
      </c>
      <c r="E50" s="30"/>
      <c r="F50" s="37"/>
    </row>
    <row r="51" spans="1:6" x14ac:dyDescent="0.25">
      <c r="A51" s="80"/>
      <c r="B51" s="81"/>
      <c r="C51" s="28" t="s">
        <v>63</v>
      </c>
      <c r="D51" s="28" t="s">
        <v>30</v>
      </c>
      <c r="E51" s="30"/>
      <c r="F51" s="37"/>
    </row>
    <row r="52" spans="1:6" x14ac:dyDescent="0.25">
      <c r="A52" s="80"/>
      <c r="B52" s="81"/>
      <c r="C52" s="29" t="s">
        <v>27</v>
      </c>
      <c r="D52" s="29" t="s">
        <v>19</v>
      </c>
      <c r="E52" s="30">
        <v>6500</v>
      </c>
      <c r="F52" s="37"/>
    </row>
    <row r="53" spans="1:6" ht="15" customHeight="1" x14ac:dyDescent="0.25">
      <c r="A53" s="80">
        <v>19</v>
      </c>
      <c r="B53" s="81" t="s">
        <v>64</v>
      </c>
      <c r="C53" s="28" t="s">
        <v>65</v>
      </c>
      <c r="D53" s="28" t="s">
        <v>26</v>
      </c>
      <c r="E53" s="30"/>
      <c r="F53" s="37"/>
    </row>
    <row r="54" spans="1:6" x14ac:dyDescent="0.25">
      <c r="A54" s="80"/>
      <c r="B54" s="81"/>
      <c r="C54" s="28" t="s">
        <v>63</v>
      </c>
      <c r="D54" s="28" t="s">
        <v>30</v>
      </c>
      <c r="E54" s="30">
        <v>20</v>
      </c>
      <c r="F54" s="37"/>
    </row>
    <row r="55" spans="1:6" x14ac:dyDescent="0.25">
      <c r="A55" s="80"/>
      <c r="B55" s="81"/>
      <c r="C55" s="29" t="s">
        <v>27</v>
      </c>
      <c r="D55" s="29" t="s">
        <v>19</v>
      </c>
      <c r="E55" s="30">
        <f>E54*850</f>
        <v>17000</v>
      </c>
      <c r="F55" s="37"/>
    </row>
    <row r="56" spans="1:6" ht="27" customHeight="1" x14ac:dyDescent="0.25">
      <c r="A56" s="32"/>
      <c r="B56" s="90" t="s">
        <v>66</v>
      </c>
      <c r="C56" s="91"/>
      <c r="D56" s="40" t="s">
        <v>19</v>
      </c>
      <c r="E56" s="30">
        <f>E14*0.1</f>
        <v>13395.340000000004</v>
      </c>
      <c r="F56" s="41"/>
    </row>
    <row r="57" spans="1:6" ht="15" customHeight="1" x14ac:dyDescent="0.25">
      <c r="A57" s="32">
        <v>20</v>
      </c>
      <c r="B57" s="92" t="s">
        <v>67</v>
      </c>
      <c r="C57" s="93"/>
      <c r="D57" s="29" t="s">
        <v>19</v>
      </c>
      <c r="E57" s="30">
        <f>E14*0.25</f>
        <v>33488.350000000006</v>
      </c>
      <c r="F57" s="37"/>
    </row>
    <row r="58" spans="1:6" ht="15" customHeight="1" x14ac:dyDescent="0.25">
      <c r="A58" s="32">
        <v>21</v>
      </c>
      <c r="B58" s="94" t="s">
        <v>68</v>
      </c>
      <c r="C58" s="95"/>
      <c r="D58" s="42" t="s">
        <v>19</v>
      </c>
      <c r="E58" s="30">
        <f>E45+E49+E52+E55+E56+E57</f>
        <v>87383.69</v>
      </c>
      <c r="F58" s="34"/>
    </row>
    <row r="59" spans="1:6" ht="15" customHeight="1" x14ac:dyDescent="0.25">
      <c r="A59" s="32">
        <v>22</v>
      </c>
      <c r="B59" s="94" t="s">
        <v>69</v>
      </c>
      <c r="C59" s="95"/>
      <c r="D59" s="42" t="s">
        <v>19</v>
      </c>
      <c r="E59" s="30">
        <f>E58+E36</f>
        <v>120346.70000000001</v>
      </c>
      <c r="F59" s="31"/>
    </row>
    <row r="60" spans="1:6" hidden="1" x14ac:dyDescent="0.25">
      <c r="A60" s="32">
        <v>24</v>
      </c>
      <c r="B60" s="110" t="s">
        <v>70</v>
      </c>
      <c r="C60" s="111"/>
      <c r="D60" s="42" t="s">
        <v>19</v>
      </c>
      <c r="E60" s="30"/>
      <c r="F60" s="43"/>
    </row>
    <row r="61" spans="1:6" hidden="1" x14ac:dyDescent="0.25">
      <c r="A61" s="44"/>
      <c r="B61" s="112" t="s">
        <v>71</v>
      </c>
      <c r="C61" s="113"/>
      <c r="D61" s="45" t="s">
        <v>19</v>
      </c>
      <c r="E61" s="30"/>
      <c r="F61" s="46"/>
    </row>
    <row r="62" spans="1:6" x14ac:dyDescent="0.25">
      <c r="B62" s="103" t="s">
        <v>72</v>
      </c>
      <c r="C62" s="103"/>
      <c r="D62" s="47"/>
      <c r="E62" s="48"/>
    </row>
    <row r="63" spans="1:6" x14ac:dyDescent="0.25">
      <c r="B63" s="49" t="s">
        <v>73</v>
      </c>
      <c r="C63" s="50"/>
      <c r="D63" s="100" t="s">
        <v>74</v>
      </c>
      <c r="E63" s="100"/>
    </row>
    <row r="64" spans="1:6" x14ac:dyDescent="0.25">
      <c r="B64" s="49" t="s">
        <v>75</v>
      </c>
      <c r="C64" s="50"/>
      <c r="D64" s="100" t="s">
        <v>76</v>
      </c>
      <c r="E64" s="100"/>
    </row>
    <row r="65" spans="2:5" x14ac:dyDescent="0.25">
      <c r="B65" s="49" t="s">
        <v>77</v>
      </c>
      <c r="C65" s="49"/>
      <c r="D65" s="47"/>
      <c r="E65" s="27"/>
    </row>
    <row r="66" spans="2:5" x14ac:dyDescent="0.25">
      <c r="B66" s="89" t="s">
        <v>78</v>
      </c>
      <c r="C66" s="89"/>
      <c r="D66" s="51"/>
      <c r="E66" s="27"/>
    </row>
    <row r="67" spans="2:5" x14ac:dyDescent="0.25">
      <c r="B67" s="52" t="s">
        <v>79</v>
      </c>
      <c r="C67" s="53"/>
      <c r="D67" s="51"/>
      <c r="E67" s="27"/>
    </row>
    <row r="68" spans="2:5" x14ac:dyDescent="0.25">
      <c r="B68" s="54" t="s">
        <v>79</v>
      </c>
      <c r="C68" s="53"/>
      <c r="D68" s="51"/>
      <c r="E68" s="27"/>
    </row>
    <row r="69" spans="2:5" x14ac:dyDescent="0.25">
      <c r="B69" s="54" t="s">
        <v>80</v>
      </c>
      <c r="C69" s="53"/>
      <c r="D69" s="51"/>
      <c r="E69" s="27"/>
    </row>
  </sheetData>
  <mergeCells count="43">
    <mergeCell ref="D63:E63"/>
    <mergeCell ref="D64:E64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A50:A52"/>
    <mergeCell ref="B50:B52"/>
    <mergeCell ref="A25:A28"/>
    <mergeCell ref="B25:B28"/>
    <mergeCell ref="A29:A32"/>
    <mergeCell ref="B29:B32"/>
    <mergeCell ref="A33:A35"/>
    <mergeCell ref="B33:B35"/>
    <mergeCell ref="B36:C36"/>
    <mergeCell ref="A37:A45"/>
    <mergeCell ref="B37:B45"/>
    <mergeCell ref="A46:A49"/>
    <mergeCell ref="B46:B49"/>
    <mergeCell ref="A19:A20"/>
    <mergeCell ref="B19:B20"/>
    <mergeCell ref="A21:A22"/>
    <mergeCell ref="B21:B22"/>
    <mergeCell ref="A23:A24"/>
    <mergeCell ref="B23:B24"/>
    <mergeCell ref="B12:C12"/>
    <mergeCell ref="B13:C13"/>
    <mergeCell ref="B14:C14"/>
    <mergeCell ref="B15:C15"/>
    <mergeCell ref="A16:A18"/>
    <mergeCell ref="B16:B18"/>
    <mergeCell ref="B7:C7"/>
    <mergeCell ref="C1:F1"/>
    <mergeCell ref="C2:F2"/>
    <mergeCell ref="C3:F3"/>
    <mergeCell ref="C4:F4"/>
    <mergeCell ref="A6:F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E13" sqref="E13"/>
    </sheetView>
  </sheetViews>
  <sheetFormatPr defaultRowHeight="15" x14ac:dyDescent="0.25"/>
  <cols>
    <col min="1" max="1" width="6.42578125" style="1" bestFit="1" customWidth="1"/>
    <col min="2" max="2" width="41.140625" style="2" customWidth="1"/>
    <col min="3" max="3" width="25.42578125" style="55" customWidth="1"/>
    <col min="4" max="4" width="11" style="55" customWidth="1"/>
    <col min="5" max="5" width="10.5703125" style="55" customWidth="1"/>
    <col min="6" max="6" width="12.85546875" hidden="1" customWidth="1"/>
    <col min="7" max="7" width="9.5703125" bestFit="1" customWidth="1"/>
  </cols>
  <sheetData>
    <row r="1" spans="1:8" x14ac:dyDescent="0.25">
      <c r="C1" s="97" t="s">
        <v>2</v>
      </c>
      <c r="D1" s="97"/>
      <c r="E1" s="97"/>
      <c r="F1" s="97"/>
    </row>
    <row r="2" spans="1:8" x14ac:dyDescent="0.25">
      <c r="C2" s="97" t="s">
        <v>3</v>
      </c>
      <c r="D2" s="97"/>
      <c r="E2" s="97"/>
      <c r="F2" s="97"/>
    </row>
    <row r="3" spans="1:8" x14ac:dyDescent="0.25">
      <c r="C3" s="97" t="s">
        <v>4</v>
      </c>
      <c r="D3" s="97"/>
      <c r="E3" s="97"/>
      <c r="F3" s="97"/>
    </row>
    <row r="4" spans="1:8" x14ac:dyDescent="0.25">
      <c r="C4" s="104" t="s">
        <v>104</v>
      </c>
      <c r="D4" s="97"/>
      <c r="E4" s="97"/>
      <c r="F4" s="97"/>
    </row>
    <row r="6" spans="1:8" s="3" customFormat="1" ht="21.75" customHeight="1" thickBot="1" x14ac:dyDescent="0.25">
      <c r="A6" s="118" t="s">
        <v>105</v>
      </c>
      <c r="B6" s="119"/>
      <c r="C6" s="119"/>
      <c r="D6" s="119"/>
      <c r="E6" s="119"/>
      <c r="F6" s="98"/>
    </row>
    <row r="7" spans="1:8" s="8" customFormat="1" ht="26.25" thickBot="1" x14ac:dyDescent="0.3">
      <c r="A7" s="70" t="s">
        <v>1</v>
      </c>
      <c r="B7" s="120" t="s">
        <v>7</v>
      </c>
      <c r="C7" s="121"/>
      <c r="D7" s="71" t="s">
        <v>8</v>
      </c>
      <c r="E7" s="72" t="s">
        <v>106</v>
      </c>
      <c r="F7" s="66" t="s">
        <v>10</v>
      </c>
    </row>
    <row r="8" spans="1:8" s="8" customFormat="1" x14ac:dyDescent="0.25">
      <c r="A8" s="73">
        <v>1</v>
      </c>
      <c r="B8" s="10" t="s">
        <v>11</v>
      </c>
      <c r="C8" s="11" t="s">
        <v>12</v>
      </c>
      <c r="D8" s="11"/>
      <c r="E8" s="74"/>
      <c r="F8" s="13"/>
      <c r="G8" s="14"/>
      <c r="H8" s="14"/>
    </row>
    <row r="9" spans="1:8" s="8" customFormat="1" x14ac:dyDescent="0.25">
      <c r="A9" s="75">
        <v>2</v>
      </c>
      <c r="B9" s="10" t="s">
        <v>13</v>
      </c>
      <c r="C9" s="16" t="s">
        <v>14</v>
      </c>
      <c r="D9" s="12"/>
      <c r="E9" s="74"/>
      <c r="F9" s="13"/>
      <c r="G9" s="14"/>
      <c r="H9" s="14"/>
    </row>
    <row r="10" spans="1:8" s="8" customFormat="1" x14ac:dyDescent="0.25">
      <c r="A10" s="75">
        <v>5</v>
      </c>
      <c r="B10" s="17" t="s">
        <v>15</v>
      </c>
      <c r="C10" s="18" t="s">
        <v>16</v>
      </c>
      <c r="D10" s="12"/>
      <c r="E10" s="74"/>
      <c r="F10" s="13"/>
      <c r="G10" s="14"/>
      <c r="H10" s="14"/>
    </row>
    <row r="11" spans="1:8" s="8" customFormat="1" x14ac:dyDescent="0.25">
      <c r="A11" s="75"/>
      <c r="B11" s="10" t="s">
        <v>0</v>
      </c>
      <c r="C11" s="10"/>
      <c r="D11" s="19" t="s">
        <v>17</v>
      </c>
      <c r="E11" s="76">
        <v>3394</v>
      </c>
      <c r="F11" s="13"/>
      <c r="G11" s="14"/>
      <c r="H11" s="14"/>
    </row>
    <row r="12" spans="1:8" s="8" customFormat="1" x14ac:dyDescent="0.25">
      <c r="A12" s="75"/>
      <c r="B12" s="106" t="s">
        <v>107</v>
      </c>
      <c r="C12" s="107"/>
      <c r="D12" s="19" t="s">
        <v>19</v>
      </c>
      <c r="E12" s="76">
        <v>93739</v>
      </c>
      <c r="F12" s="13"/>
      <c r="G12" s="14"/>
      <c r="H12" s="14"/>
    </row>
    <row r="13" spans="1:8" s="8" customFormat="1" ht="15" customHeight="1" x14ac:dyDescent="0.25">
      <c r="A13" s="75"/>
      <c r="B13" s="114" t="s">
        <v>108</v>
      </c>
      <c r="C13" s="115"/>
      <c r="D13" s="18" t="s">
        <v>19</v>
      </c>
      <c r="E13" s="77">
        <v>164554</v>
      </c>
      <c r="F13" s="13"/>
      <c r="G13" s="14"/>
      <c r="H13" s="14"/>
    </row>
    <row r="14" spans="1:8" s="8" customFormat="1" x14ac:dyDescent="0.25">
      <c r="A14" s="75"/>
      <c r="B14" s="114" t="s">
        <v>109</v>
      </c>
      <c r="C14" s="115"/>
      <c r="D14" s="18" t="s">
        <v>19</v>
      </c>
      <c r="E14" s="77">
        <v>70815</v>
      </c>
      <c r="F14" s="13"/>
      <c r="G14" s="14"/>
      <c r="H14" s="14"/>
    </row>
    <row r="15" spans="1:8" s="8" customFormat="1" ht="15.75" thickBot="1" x14ac:dyDescent="0.3">
      <c r="A15" s="78">
        <v>6</v>
      </c>
      <c r="B15" s="108" t="s">
        <v>112</v>
      </c>
      <c r="C15" s="109"/>
      <c r="D15" s="23" t="s">
        <v>19</v>
      </c>
      <c r="E15" s="79">
        <v>76785</v>
      </c>
      <c r="F15" s="25"/>
      <c r="G15" s="26"/>
      <c r="H15" s="27"/>
    </row>
    <row r="16" spans="1:8" x14ac:dyDescent="0.25">
      <c r="A16" s="116">
        <v>7</v>
      </c>
      <c r="B16" s="117" t="s">
        <v>23</v>
      </c>
      <c r="C16" s="67" t="s">
        <v>24</v>
      </c>
      <c r="D16" s="68" t="s">
        <v>17</v>
      </c>
      <c r="E16" s="69"/>
      <c r="F16" s="31"/>
    </row>
    <row r="17" spans="1:6" x14ac:dyDescent="0.25">
      <c r="A17" s="80"/>
      <c r="B17" s="81"/>
      <c r="C17" s="29" t="s">
        <v>25</v>
      </c>
      <c r="D17" s="29" t="s">
        <v>26</v>
      </c>
      <c r="E17" s="30"/>
      <c r="F17" s="31"/>
    </row>
    <row r="18" spans="1:6" x14ac:dyDescent="0.25">
      <c r="A18" s="80"/>
      <c r="B18" s="81"/>
      <c r="C18" s="29" t="s">
        <v>27</v>
      </c>
      <c r="D18" s="29" t="s">
        <v>19</v>
      </c>
      <c r="E18" s="30"/>
      <c r="F18" s="31"/>
    </row>
    <row r="19" spans="1:6" x14ac:dyDescent="0.25">
      <c r="A19" s="80">
        <v>8</v>
      </c>
      <c r="B19" s="81" t="s">
        <v>28</v>
      </c>
      <c r="C19" s="29" t="s">
        <v>29</v>
      </c>
      <c r="D19" s="29" t="s">
        <v>30</v>
      </c>
      <c r="E19" s="30"/>
      <c r="F19" s="31"/>
    </row>
    <row r="20" spans="1:6" x14ac:dyDescent="0.25">
      <c r="A20" s="80"/>
      <c r="B20" s="81"/>
      <c r="C20" s="29" t="s">
        <v>27</v>
      </c>
      <c r="D20" s="29" t="s">
        <v>19</v>
      </c>
      <c r="E20" s="30"/>
      <c r="F20" s="31"/>
    </row>
    <row r="21" spans="1:6" ht="15" customHeight="1" x14ac:dyDescent="0.25">
      <c r="A21" s="80">
        <v>9</v>
      </c>
      <c r="B21" s="81" t="s">
        <v>31</v>
      </c>
      <c r="C21" s="29" t="s">
        <v>32</v>
      </c>
      <c r="D21" s="29" t="s">
        <v>26</v>
      </c>
      <c r="E21" s="30"/>
      <c r="F21" s="31"/>
    </row>
    <row r="22" spans="1:6" x14ac:dyDescent="0.25">
      <c r="A22" s="80"/>
      <c r="B22" s="81"/>
      <c r="C22" s="29" t="s">
        <v>27</v>
      </c>
      <c r="D22" s="29" t="s">
        <v>19</v>
      </c>
      <c r="E22" s="30"/>
      <c r="F22" s="31"/>
    </row>
    <row r="23" spans="1:6" ht="15" customHeight="1" x14ac:dyDescent="0.25">
      <c r="A23" s="80">
        <v>10</v>
      </c>
      <c r="B23" s="81" t="s">
        <v>33</v>
      </c>
      <c r="C23" s="29" t="s">
        <v>34</v>
      </c>
      <c r="D23" s="29" t="s">
        <v>26</v>
      </c>
      <c r="E23" s="30">
        <v>3</v>
      </c>
      <c r="F23" s="31"/>
    </row>
    <row r="24" spans="1:6" x14ac:dyDescent="0.25">
      <c r="A24" s="80"/>
      <c r="B24" s="81"/>
      <c r="C24" s="29" t="s">
        <v>27</v>
      </c>
      <c r="D24" s="29" t="s">
        <v>19</v>
      </c>
      <c r="E24" s="30">
        <f>E23*9000</f>
        <v>27000</v>
      </c>
      <c r="F24" s="31"/>
    </row>
    <row r="25" spans="1:6" ht="15" customHeight="1" x14ac:dyDescent="0.25">
      <c r="A25" s="80">
        <v>12</v>
      </c>
      <c r="B25" s="81" t="s">
        <v>35</v>
      </c>
      <c r="C25" s="29" t="s">
        <v>36</v>
      </c>
      <c r="D25" s="29" t="s">
        <v>26</v>
      </c>
      <c r="E25" s="30"/>
      <c r="F25" s="31"/>
    </row>
    <row r="26" spans="1:6" x14ac:dyDescent="0.25">
      <c r="A26" s="80"/>
      <c r="B26" s="81"/>
      <c r="C26" s="29" t="s">
        <v>37</v>
      </c>
      <c r="D26" s="29" t="s">
        <v>26</v>
      </c>
      <c r="E26" s="30"/>
      <c r="F26" s="31"/>
    </row>
    <row r="27" spans="1:6" x14ac:dyDescent="0.25">
      <c r="A27" s="80"/>
      <c r="B27" s="81"/>
      <c r="C27" s="29" t="s">
        <v>38</v>
      </c>
      <c r="D27" s="29" t="s">
        <v>26</v>
      </c>
      <c r="E27" s="30"/>
      <c r="F27" s="31"/>
    </row>
    <row r="28" spans="1:6" x14ac:dyDescent="0.25">
      <c r="A28" s="80"/>
      <c r="B28" s="81"/>
      <c r="C28" s="29" t="s">
        <v>27</v>
      </c>
      <c r="D28" s="29" t="s">
        <v>19</v>
      </c>
      <c r="E28" s="30"/>
      <c r="F28" s="31"/>
    </row>
    <row r="29" spans="1:6" ht="15" customHeight="1" x14ac:dyDescent="0.25">
      <c r="A29" s="80">
        <v>13</v>
      </c>
      <c r="B29" s="81" t="s">
        <v>39</v>
      </c>
      <c r="C29" s="29" t="s">
        <v>40</v>
      </c>
      <c r="D29" s="29" t="s">
        <v>41</v>
      </c>
      <c r="E29" s="30"/>
      <c r="F29" s="31"/>
    </row>
    <row r="30" spans="1:6" x14ac:dyDescent="0.25">
      <c r="A30" s="80"/>
      <c r="B30" s="81"/>
      <c r="C30" s="29" t="s">
        <v>42</v>
      </c>
      <c r="D30" s="29" t="s">
        <v>26</v>
      </c>
      <c r="E30" s="30"/>
      <c r="F30" s="31"/>
    </row>
    <row r="31" spans="1:6" x14ac:dyDescent="0.25">
      <c r="A31" s="80"/>
      <c r="B31" s="81"/>
      <c r="C31" s="29" t="s">
        <v>43</v>
      </c>
      <c r="D31" s="29" t="s">
        <v>30</v>
      </c>
      <c r="E31" s="30"/>
      <c r="F31" s="31"/>
    </row>
    <row r="32" spans="1:6" x14ac:dyDescent="0.25">
      <c r="A32" s="80"/>
      <c r="B32" s="81"/>
      <c r="C32" s="29" t="s">
        <v>27</v>
      </c>
      <c r="D32" s="29" t="s">
        <v>19</v>
      </c>
      <c r="E32" s="30"/>
      <c r="F32" s="31"/>
    </row>
    <row r="33" spans="1:6" ht="15" customHeight="1" x14ac:dyDescent="0.25">
      <c r="A33" s="80">
        <v>14</v>
      </c>
      <c r="B33" s="81" t="s">
        <v>44</v>
      </c>
      <c r="C33" s="29" t="s">
        <v>45</v>
      </c>
      <c r="D33" s="29" t="s">
        <v>17</v>
      </c>
      <c r="E33" s="30"/>
      <c r="F33" s="31"/>
    </row>
    <row r="34" spans="1:6" x14ac:dyDescent="0.25">
      <c r="A34" s="80"/>
      <c r="B34" s="81"/>
      <c r="C34" s="29" t="s">
        <v>46</v>
      </c>
      <c r="D34" s="29" t="s">
        <v>26</v>
      </c>
      <c r="E34" s="30"/>
      <c r="F34" s="31"/>
    </row>
    <row r="35" spans="1:6" x14ac:dyDescent="0.25">
      <c r="A35" s="80"/>
      <c r="B35" s="81"/>
      <c r="C35" s="29" t="s">
        <v>47</v>
      </c>
      <c r="D35" s="29" t="s">
        <v>19</v>
      </c>
      <c r="E35" s="30"/>
      <c r="F35" s="31"/>
    </row>
    <row r="36" spans="1:6" ht="15" customHeight="1" x14ac:dyDescent="0.25">
      <c r="A36" s="32">
        <v>15</v>
      </c>
      <c r="B36" s="87" t="s">
        <v>48</v>
      </c>
      <c r="C36" s="88"/>
      <c r="D36" s="33" t="s">
        <v>19</v>
      </c>
      <c r="E36" s="30">
        <f>E18+E20+E22+E24+E28+E32+E35</f>
        <v>27000</v>
      </c>
      <c r="F36" s="34"/>
    </row>
    <row r="37" spans="1:6" ht="15" customHeight="1" x14ac:dyDescent="0.25">
      <c r="A37" s="80">
        <v>16</v>
      </c>
      <c r="B37" s="81" t="s">
        <v>49</v>
      </c>
      <c r="C37" s="35" t="s">
        <v>50</v>
      </c>
      <c r="D37" s="35" t="s">
        <v>26</v>
      </c>
      <c r="E37" s="30"/>
      <c r="F37" s="34"/>
    </row>
    <row r="38" spans="1:6" x14ac:dyDescent="0.25">
      <c r="A38" s="80"/>
      <c r="B38" s="81"/>
      <c r="C38" s="35" t="s">
        <v>51</v>
      </c>
      <c r="D38" s="35" t="s">
        <v>26</v>
      </c>
      <c r="E38" s="30"/>
      <c r="F38" s="34"/>
    </row>
    <row r="39" spans="1:6" x14ac:dyDescent="0.25">
      <c r="A39" s="80"/>
      <c r="B39" s="81"/>
      <c r="C39" s="36" t="s">
        <v>52</v>
      </c>
      <c r="D39" s="36" t="s">
        <v>30</v>
      </c>
      <c r="E39" s="30"/>
      <c r="F39" s="34"/>
    </row>
    <row r="40" spans="1:6" x14ac:dyDescent="0.25">
      <c r="A40" s="80"/>
      <c r="B40" s="81"/>
      <c r="C40" s="35" t="s">
        <v>53</v>
      </c>
      <c r="D40" s="35" t="s">
        <v>26</v>
      </c>
      <c r="E40" s="30"/>
      <c r="F40" s="34"/>
    </row>
    <row r="41" spans="1:6" x14ac:dyDescent="0.25">
      <c r="A41" s="80"/>
      <c r="B41" s="81"/>
      <c r="C41" s="35" t="s">
        <v>54</v>
      </c>
      <c r="D41" s="35" t="s">
        <v>26</v>
      </c>
      <c r="E41" s="30"/>
      <c r="F41" s="34"/>
    </row>
    <row r="42" spans="1:6" x14ac:dyDescent="0.25">
      <c r="A42" s="80"/>
      <c r="B42" s="81"/>
      <c r="C42" s="35" t="s">
        <v>55</v>
      </c>
      <c r="D42" s="35" t="s">
        <v>26</v>
      </c>
      <c r="E42" s="30"/>
      <c r="F42" s="31"/>
    </row>
    <row r="43" spans="1:6" x14ac:dyDescent="0.25">
      <c r="A43" s="80"/>
      <c r="B43" s="81"/>
      <c r="C43" s="29" t="s">
        <v>56</v>
      </c>
      <c r="D43" s="29" t="s">
        <v>30</v>
      </c>
      <c r="E43" s="30"/>
      <c r="F43" s="31"/>
    </row>
    <row r="44" spans="1:6" x14ac:dyDescent="0.25">
      <c r="A44" s="80"/>
      <c r="B44" s="81"/>
      <c r="C44" s="29" t="s">
        <v>57</v>
      </c>
      <c r="D44" s="29" t="s">
        <v>30</v>
      </c>
      <c r="E44" s="30">
        <v>50</v>
      </c>
      <c r="F44" s="31"/>
    </row>
    <row r="45" spans="1:6" x14ac:dyDescent="0.25">
      <c r="A45" s="80"/>
      <c r="B45" s="81"/>
      <c r="C45" s="29" t="s">
        <v>27</v>
      </c>
      <c r="D45" s="29" t="s">
        <v>19</v>
      </c>
      <c r="E45" s="30">
        <f>E44*250</f>
        <v>12500</v>
      </c>
      <c r="F45" s="37"/>
    </row>
    <row r="46" spans="1:6" x14ac:dyDescent="0.25">
      <c r="A46" s="80">
        <v>17</v>
      </c>
      <c r="B46" s="81" t="s">
        <v>58</v>
      </c>
      <c r="C46" s="29" t="s">
        <v>59</v>
      </c>
      <c r="D46" s="29" t="s">
        <v>26</v>
      </c>
      <c r="E46" s="30"/>
      <c r="F46" s="37"/>
    </row>
    <row r="47" spans="1:6" x14ac:dyDescent="0.25">
      <c r="A47" s="80"/>
      <c r="B47" s="81"/>
      <c r="C47" s="29" t="s">
        <v>57</v>
      </c>
      <c r="D47" s="35" t="s">
        <v>26</v>
      </c>
      <c r="E47" s="30">
        <v>50</v>
      </c>
      <c r="F47" s="37"/>
    </row>
    <row r="48" spans="1:6" x14ac:dyDescent="0.25">
      <c r="A48" s="80"/>
      <c r="B48" s="81"/>
      <c r="C48" s="29" t="s">
        <v>56</v>
      </c>
      <c r="D48" s="29" t="s">
        <v>30</v>
      </c>
      <c r="E48" s="33"/>
      <c r="F48" s="34"/>
    </row>
    <row r="49" spans="1:6" x14ac:dyDescent="0.25">
      <c r="A49" s="80"/>
      <c r="B49" s="81"/>
      <c r="C49" s="29" t="s">
        <v>27</v>
      </c>
      <c r="D49" s="29" t="s">
        <v>19</v>
      </c>
      <c r="E49" s="30">
        <f>E47*250</f>
        <v>12500</v>
      </c>
      <c r="F49" s="34"/>
    </row>
    <row r="50" spans="1:6" x14ac:dyDescent="0.25">
      <c r="A50" s="80">
        <v>18</v>
      </c>
      <c r="B50" s="81" t="s">
        <v>61</v>
      </c>
      <c r="C50" s="29" t="s">
        <v>62</v>
      </c>
      <c r="D50" s="29" t="s">
        <v>26</v>
      </c>
      <c r="E50" s="30"/>
      <c r="F50" s="37"/>
    </row>
    <row r="51" spans="1:6" x14ac:dyDescent="0.25">
      <c r="A51" s="80"/>
      <c r="B51" s="81"/>
      <c r="C51" s="28" t="s">
        <v>63</v>
      </c>
      <c r="D51" s="28" t="s">
        <v>30</v>
      </c>
      <c r="E51" s="30"/>
      <c r="F51" s="37"/>
    </row>
    <row r="52" spans="1:6" x14ac:dyDescent="0.25">
      <c r="A52" s="80"/>
      <c r="B52" s="81"/>
      <c r="C52" s="29" t="s">
        <v>27</v>
      </c>
      <c r="D52" s="29" t="s">
        <v>19</v>
      </c>
      <c r="E52" s="30"/>
      <c r="F52" s="37"/>
    </row>
    <row r="53" spans="1:6" ht="15" customHeight="1" x14ac:dyDescent="0.25">
      <c r="A53" s="80">
        <v>19</v>
      </c>
      <c r="B53" s="81" t="s">
        <v>64</v>
      </c>
      <c r="C53" s="28" t="s">
        <v>65</v>
      </c>
      <c r="D53" s="28" t="s">
        <v>26</v>
      </c>
      <c r="E53" s="30"/>
      <c r="F53" s="37"/>
    </row>
    <row r="54" spans="1:6" x14ac:dyDescent="0.25">
      <c r="A54" s="80"/>
      <c r="B54" s="81"/>
      <c r="C54" s="28" t="s">
        <v>63</v>
      </c>
      <c r="D54" s="28" t="s">
        <v>30</v>
      </c>
      <c r="E54" s="30"/>
      <c r="F54" s="37"/>
    </row>
    <row r="55" spans="1:6" x14ac:dyDescent="0.25">
      <c r="A55" s="80"/>
      <c r="B55" s="81"/>
      <c r="C55" s="29" t="s">
        <v>27</v>
      </c>
      <c r="D55" s="29" t="s">
        <v>19</v>
      </c>
      <c r="E55" s="30"/>
      <c r="F55" s="37"/>
    </row>
    <row r="56" spans="1:6" ht="27" customHeight="1" x14ac:dyDescent="0.25">
      <c r="A56" s="32"/>
      <c r="B56" s="90" t="s">
        <v>66</v>
      </c>
      <c r="C56" s="91"/>
      <c r="D56" s="40" t="s">
        <v>19</v>
      </c>
      <c r="E56" s="30">
        <f>E14*0.1</f>
        <v>7081.5</v>
      </c>
      <c r="F56" s="41"/>
    </row>
    <row r="57" spans="1:6" ht="15" customHeight="1" x14ac:dyDescent="0.25">
      <c r="A57" s="32">
        <v>20</v>
      </c>
      <c r="B57" s="92" t="s">
        <v>67</v>
      </c>
      <c r="C57" s="93"/>
      <c r="D57" s="29" t="s">
        <v>19</v>
      </c>
      <c r="E57" s="30">
        <f>E14*0.25</f>
        <v>17703.75</v>
      </c>
      <c r="F57" s="37"/>
    </row>
    <row r="58" spans="1:6" ht="15" customHeight="1" x14ac:dyDescent="0.25">
      <c r="A58" s="32">
        <v>21</v>
      </c>
      <c r="B58" s="94" t="s">
        <v>68</v>
      </c>
      <c r="C58" s="95"/>
      <c r="D58" s="42" t="s">
        <v>19</v>
      </c>
      <c r="E58" s="65">
        <f>E45+E49+E52+E55+E56+E57</f>
        <v>49785.25</v>
      </c>
      <c r="F58" s="34"/>
    </row>
    <row r="59" spans="1:6" ht="15" customHeight="1" x14ac:dyDescent="0.25">
      <c r="A59" s="32">
        <v>22</v>
      </c>
      <c r="B59" s="94" t="s">
        <v>69</v>
      </c>
      <c r="C59" s="95"/>
      <c r="D59" s="42" t="s">
        <v>19</v>
      </c>
      <c r="E59" s="65">
        <f>E58+E36</f>
        <v>76785.25</v>
      </c>
      <c r="F59" s="31"/>
    </row>
    <row r="60" spans="1:6" hidden="1" x14ac:dyDescent="0.25">
      <c r="A60" s="32">
        <v>24</v>
      </c>
      <c r="B60" s="110" t="s">
        <v>70</v>
      </c>
      <c r="C60" s="111"/>
      <c r="D60" s="42" t="s">
        <v>19</v>
      </c>
      <c r="E60" s="30"/>
      <c r="F60" s="43"/>
    </row>
    <row r="61" spans="1:6" hidden="1" x14ac:dyDescent="0.25">
      <c r="A61" s="44"/>
      <c r="B61" s="112" t="s">
        <v>71</v>
      </c>
      <c r="C61" s="113"/>
      <c r="D61" s="45" t="s">
        <v>19</v>
      </c>
      <c r="E61" s="30"/>
      <c r="F61" s="46"/>
    </row>
    <row r="62" spans="1:6" x14ac:dyDescent="0.25">
      <c r="B62" s="103" t="s">
        <v>72</v>
      </c>
      <c r="C62" s="103"/>
      <c r="D62" s="47"/>
      <c r="E62" s="48"/>
    </row>
    <row r="63" spans="1:6" x14ac:dyDescent="0.25">
      <c r="B63" s="49" t="s">
        <v>73</v>
      </c>
      <c r="C63" s="50"/>
      <c r="D63" s="100" t="s">
        <v>74</v>
      </c>
      <c r="E63" s="100"/>
    </row>
    <row r="64" spans="1:6" x14ac:dyDescent="0.25">
      <c r="B64" s="49" t="s">
        <v>75</v>
      </c>
      <c r="C64" s="50"/>
      <c r="D64" s="100" t="s">
        <v>76</v>
      </c>
      <c r="E64" s="100"/>
    </row>
    <row r="65" spans="2:5" x14ac:dyDescent="0.25">
      <c r="B65" s="49" t="s">
        <v>77</v>
      </c>
      <c r="C65" s="49"/>
      <c r="D65" s="47"/>
      <c r="E65" s="27"/>
    </row>
    <row r="66" spans="2:5" x14ac:dyDescent="0.25">
      <c r="B66" s="89" t="s">
        <v>78</v>
      </c>
      <c r="C66" s="89"/>
      <c r="D66" s="51"/>
      <c r="E66" s="27"/>
    </row>
    <row r="67" spans="2:5" x14ac:dyDescent="0.25">
      <c r="B67" s="52" t="s">
        <v>79</v>
      </c>
      <c r="C67" s="53"/>
      <c r="D67" s="51"/>
      <c r="E67" s="27"/>
    </row>
    <row r="68" spans="2:5" x14ac:dyDescent="0.25">
      <c r="B68" s="54" t="s">
        <v>79</v>
      </c>
      <c r="C68" s="53"/>
      <c r="D68" s="51"/>
      <c r="E68" s="27"/>
    </row>
    <row r="69" spans="2:5" x14ac:dyDescent="0.25">
      <c r="B69" s="54" t="s">
        <v>80</v>
      </c>
      <c r="C69" s="53"/>
      <c r="D69" s="51"/>
      <c r="E69" s="27"/>
    </row>
  </sheetData>
  <mergeCells count="43">
    <mergeCell ref="B7:C7"/>
    <mergeCell ref="C1:F1"/>
    <mergeCell ref="C2:F2"/>
    <mergeCell ref="C3:F3"/>
    <mergeCell ref="C4:F4"/>
    <mergeCell ref="A6:F6"/>
    <mergeCell ref="B12:C12"/>
    <mergeCell ref="B13:C13"/>
    <mergeCell ref="B14:C14"/>
    <mergeCell ref="B15:C15"/>
    <mergeCell ref="A16:A18"/>
    <mergeCell ref="B16:B18"/>
    <mergeCell ref="A19:A20"/>
    <mergeCell ref="B19:B20"/>
    <mergeCell ref="A21:A22"/>
    <mergeCell ref="B21:B22"/>
    <mergeCell ref="A23:A24"/>
    <mergeCell ref="B23:B24"/>
    <mergeCell ref="A50:A52"/>
    <mergeCell ref="B50:B52"/>
    <mergeCell ref="A25:A28"/>
    <mergeCell ref="B25:B28"/>
    <mergeCell ref="A29:A32"/>
    <mergeCell ref="B29:B32"/>
    <mergeCell ref="A33:A35"/>
    <mergeCell ref="B33:B35"/>
    <mergeCell ref="B36:C36"/>
    <mergeCell ref="A37:A45"/>
    <mergeCell ref="B37:B45"/>
    <mergeCell ref="A46:A49"/>
    <mergeCell ref="B46:B49"/>
    <mergeCell ref="B66:C66"/>
    <mergeCell ref="A53:A55"/>
    <mergeCell ref="B53:B55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2015-03-27T09:16:06Z</dcterms:created>
  <dcterms:modified xsi:type="dcterms:W3CDTF">2015-03-28T09:10:00Z</dcterms:modified>
</cp:coreProperties>
</file>