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22" sheetId="4" r:id="rId1"/>
  </sheets>
  <definedNames>
    <definedName name="_xlnm.Print_Area" localSheetId="0">'22'!$A$1:$F$68</definedName>
  </definedNames>
  <calcPr calcId="145621"/>
</workbook>
</file>

<file path=xl/calcChain.xml><?xml version="1.0" encoding="utf-8"?>
<calcChain xmlns="http://schemas.openxmlformats.org/spreadsheetml/2006/main">
  <c r="E48" i="4" l="1"/>
  <c r="E44" i="4"/>
  <c r="E31" i="4"/>
  <c r="E27" i="4"/>
  <c r="E17" i="4"/>
  <c r="E35" i="4" s="1"/>
  <c r="E13" i="4"/>
  <c r="E56" i="4" l="1"/>
  <c r="E55" i="4"/>
  <c r="E57" i="4" l="1"/>
  <c r="E58" i="4" s="1"/>
  <c r="E14" i="4"/>
  <c r="E60" i="4"/>
</calcChain>
</file>

<file path=xl/sharedStrings.xml><?xml version="1.0" encoding="utf-8"?>
<sst xmlns="http://schemas.openxmlformats.org/spreadsheetml/2006/main" count="147" uniqueCount="84">
  <si>
    <t>УТВЕРЖДАЮ</t>
  </si>
  <si>
    <t>Генеральный директор ООО "ВУЖКС"</t>
  </si>
  <si>
    <t>______________________ А.В.Федоров</t>
  </si>
  <si>
    <t xml:space="preserve">""____"______________________ 2014 г.  
</t>
  </si>
  <si>
    <t>План работ   по текущему ремонту  на 2014 г  по дому №22</t>
  </si>
  <si>
    <t>№ п/п</t>
  </si>
  <si>
    <t>Наименование работ</t>
  </si>
  <si>
    <t>Ед.изм.</t>
  </si>
  <si>
    <t>Сумма, руб.</t>
  </si>
  <si>
    <t>Выполнено  с н.г.</t>
  </si>
  <si>
    <t>Адрес</t>
  </si>
  <si>
    <t xml:space="preserve">Зеленый </t>
  </si>
  <si>
    <t>№ дома/этажность/кол-во подъездов</t>
  </si>
  <si>
    <t>22 / 9 / 2</t>
  </si>
  <si>
    <t>Материал здания</t>
  </si>
  <si>
    <t>панельный</t>
  </si>
  <si>
    <t>Площадь, кв.м.</t>
  </si>
  <si>
    <t>м2</t>
  </si>
  <si>
    <t xml:space="preserve">Остаток 2013 г. ("-" экономия, "+" перерасход) </t>
  </si>
  <si>
    <t>руб.</t>
  </si>
  <si>
    <t xml:space="preserve">План доходов на текущий ремонт, руб. </t>
  </si>
  <si>
    <t xml:space="preserve">План доходов с учетом остатка 2013г., руб. </t>
  </si>
  <si>
    <t xml:space="preserve">Планируемый капитальный ремонт в 2014 г 
</t>
  </si>
  <si>
    <t>Кровля</t>
  </si>
  <si>
    <t>бетонная лотковая</t>
  </si>
  <si>
    <t xml:space="preserve">зонты </t>
  </si>
  <si>
    <t>шт</t>
  </si>
  <si>
    <t>сумма</t>
  </si>
  <si>
    <t>Швы</t>
  </si>
  <si>
    <t>стена кв.60,72</t>
  </si>
  <si>
    <t>Козырьки</t>
  </si>
  <si>
    <t>балкон/вход</t>
  </si>
  <si>
    <t>Крыльцо</t>
  </si>
  <si>
    <t>ремонт</t>
  </si>
  <si>
    <t>Двери, окна</t>
  </si>
  <si>
    <t>смена окон</t>
  </si>
  <si>
    <t>слуховые окна</t>
  </si>
  <si>
    <t xml:space="preserve"> двери м/сборник</t>
  </si>
  <si>
    <t>Подъезды</t>
  </si>
  <si>
    <t>внутрен.отделка/откосы</t>
  </si>
  <si>
    <t>шт.</t>
  </si>
  <si>
    <t xml:space="preserve">почтовые ящики  </t>
  </si>
  <si>
    <t>м</t>
  </si>
  <si>
    <t>перила и ограждения</t>
  </si>
  <si>
    <t>п/м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</si>
  <si>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</si>
  <si>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</si>
  <si>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</si>
  <si>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</si>
  <si>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</si>
  <si>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</si>
  <si>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</si>
  <si>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</si>
  <si>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</si>
  <si>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</si>
  <si>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</si>
  <si>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</si>
  <si>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</si>
  <si>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</si>
  <si>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</si>
  <si>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</si>
  <si>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 xml:space="preserve"> труба-обратка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</si>
  <si>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</si>
  <si>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</si>
  <si>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</si>
  <si>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</si>
  <si>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</si>
  <si>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</si>
  <si>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</si>
  <si>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</si>
  <si>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</si>
  <si>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2011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</si>
  <si>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</si>
  <si>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</si>
  <si>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</si>
  <si>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</si>
  <si>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</si>
  <si>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</si>
  <si>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</si>
  <si>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</si>
  <si>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</si>
  <si>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</si>
  <si>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Из антены - стояк по хвс и гвс ст38 кв., отмостка, полы покрасить</t>
  </si>
  <si>
    <t>Вход вподвал 1-2 подъзд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</si>
</sst>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b/>
      <sz val="8"/>
      <name val="Arial Cyr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2" applyFont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2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7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top" wrapText="1"/>
    </xf>
    <xf numFmtId="164" fontId="12" fillId="0" borderId="7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11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 vertical="top" wrapText="1"/>
    </xf>
    <xf numFmtId="0" fontId="8" fillId="0" borderId="11" xfId="0" applyFont="1" applyBorder="1"/>
    <xf numFmtId="164" fontId="8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2" xfId="2" applyNumberFormat="1" applyFont="1" applyBorder="1" applyAlignment="1">
      <alignment horizontal="center" vertical="center" wrapText="1"/>
    </xf>
    <xf numFmtId="41" fontId="13" fillId="0" borderId="2" xfId="1" applyNumberFormat="1" applyFont="1" applyBorder="1" applyAlignment="1">
      <alignment horizontal="center" vertical="center"/>
    </xf>
    <xf numFmtId="0" fontId="0" fillId="0" borderId="2" xfId="0" applyBorder="1"/>
    <xf numFmtId="41" fontId="0" fillId="0" borderId="0" xfId="0" applyNumberFormat="1"/>
    <xf numFmtId="0" fontId="0" fillId="0" borderId="2" xfId="0" applyBorder="1" applyAlignment="1">
      <alignment horizontal="center" vertical="top"/>
    </xf>
    <xf numFmtId="0" fontId="5" fillId="0" borderId="2" xfId="2" applyNumberFormat="1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2" xfId="2" applyNumberFormat="1" applyFont="1" applyFill="1" applyBorder="1" applyAlignment="1">
      <alignment horizontal="center" vertical="center" wrapText="1"/>
    </xf>
    <xf numFmtId="0" fontId="15" fillId="0" borderId="2" xfId="2" applyNumberFormat="1" applyFont="1" applyFill="1" applyBorder="1" applyAlignment="1">
      <alignment horizontal="center" vertical="center" wrapText="1"/>
    </xf>
    <xf numFmtId="0" fontId="5" fillId="0" borderId="2" xfId="2" applyNumberFormat="1" applyFont="1" applyBorder="1" applyAlignment="1">
      <alignment vertical="top" wrapText="1"/>
    </xf>
    <xf numFmtId="0" fontId="5" fillId="0" borderId="2" xfId="2" applyNumberFormat="1" applyFont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" fontId="0" fillId="0" borderId="2" xfId="0" applyNumberFormat="1" applyBorder="1"/>
    <xf numFmtId="0" fontId="17" fillId="0" borderId="2" xfId="0" applyFont="1" applyBorder="1" applyAlignment="1">
      <alignment horizontal="center" vertical="top"/>
    </xf>
    <xf numFmtId="0" fontId="17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5" fillId="0" borderId="2" xfId="2" applyNumberFormat="1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7" fillId="0" borderId="12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2" applyNumberFormat="1" applyFont="1" applyFill="1" applyBorder="1" applyAlignment="1">
      <alignment vertical="top" wrapText="1"/>
    </xf>
    <xf numFmtId="0" fontId="7" fillId="0" borderId="5" xfId="2" applyNumberFormat="1" applyFont="1" applyFill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6">
    <cellStyle name="Денежный" xfId="1" builtinId="4"/>
    <cellStyle name="Денежный 2" xfId="3"/>
    <cellStyle name="Денежный 2 2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2"/>
    <cellStyle name="Обычный 15" xfId="9"/>
    <cellStyle name="Обычный 16" xfId="10"/>
    <cellStyle name="Обычный 17" xfId="11"/>
    <cellStyle name="Обычный 2" xfId="12"/>
    <cellStyle name="Обычный 2 2" xfId="13"/>
    <cellStyle name="Обычный 2 3" xfId="14"/>
    <cellStyle name="Обычный 3" xfId="15"/>
    <cellStyle name="Обычный 3 2" xfId="16"/>
    <cellStyle name="Обычный 4" xfId="17"/>
    <cellStyle name="Обычный 4 2" xfId="18"/>
    <cellStyle name="Обычный 5" xfId="19"/>
    <cellStyle name="Обычный 6" xfId="20"/>
    <cellStyle name="Обычный 7" xfId="21"/>
    <cellStyle name="Обычный 8" xfId="22"/>
    <cellStyle name="Обычный 9" xfId="23"/>
    <cellStyle name="Процентный 2" xfId="24"/>
    <cellStyle name="Финансовый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E57" sqref="E57"/>
    </sheetView>
  </sheetViews>
  <sheetFormatPr defaultRowHeight="15" x14ac:dyDescent="0.25"/>
  <cols>
    <col min="1" max="1" width="6.42578125" style="1" bestFit="1" customWidth="1"/>
    <col min="2" max="2" width="42.42578125" style="2" customWidth="1"/>
    <col min="3" max="3" width="23.28515625" style="54" customWidth="1"/>
    <col min="4" max="4" width="10.5703125" style="54" customWidth="1"/>
    <col min="5" max="5" width="12.42578125" customWidth="1"/>
    <col min="6" max="6" width="0" hidden="1" customWidth="1"/>
    <col min="7" max="7" width="11.5703125" customWidth="1"/>
  </cols>
  <sheetData>
    <row r="1" spans="1:7" x14ac:dyDescent="0.25">
      <c r="C1" s="68" t="s">
        <v>0</v>
      </c>
      <c r="D1" s="68"/>
      <c r="E1" s="68"/>
      <c r="F1" s="68"/>
    </row>
    <row r="2" spans="1:7" x14ac:dyDescent="0.25">
      <c r="C2" s="68" t="s">
        <v>1</v>
      </c>
      <c r="D2" s="68"/>
      <c r="E2" s="68"/>
      <c r="F2" s="68"/>
    </row>
    <row r="3" spans="1:7" x14ac:dyDescent="0.25">
      <c r="C3" s="68" t="s">
        <v>2</v>
      </c>
      <c r="D3" s="68"/>
      <c r="E3" s="68"/>
      <c r="F3" s="68"/>
    </row>
    <row r="4" spans="1:7" x14ac:dyDescent="0.25">
      <c r="C4" s="69" t="s">
        <v>3</v>
      </c>
      <c r="D4" s="68"/>
      <c r="E4" s="68"/>
      <c r="F4" s="68"/>
    </row>
    <row r="5" spans="1:7" s="4" customFormat="1" ht="15.75" thickBot="1" x14ac:dyDescent="0.25">
      <c r="A5" s="70" t="s">
        <v>4</v>
      </c>
      <c r="B5" s="70"/>
      <c r="C5" s="70"/>
      <c r="D5" s="70"/>
      <c r="E5" s="3"/>
    </row>
    <row r="6" spans="1:7" s="8" customFormat="1" ht="39" thickBot="1" x14ac:dyDescent="0.3">
      <c r="A6" s="5" t="s">
        <v>5</v>
      </c>
      <c r="B6" s="71" t="s">
        <v>6</v>
      </c>
      <c r="C6" s="72"/>
      <c r="D6" s="6" t="s">
        <v>7</v>
      </c>
      <c r="E6" s="7" t="s">
        <v>8</v>
      </c>
      <c r="F6" s="6" t="s">
        <v>9</v>
      </c>
    </row>
    <row r="7" spans="1:7" s="8" customFormat="1" x14ac:dyDescent="0.25">
      <c r="A7" s="9">
        <v>1</v>
      </c>
      <c r="B7" s="10" t="s">
        <v>10</v>
      </c>
      <c r="C7" s="11" t="s">
        <v>11</v>
      </c>
      <c r="D7" s="11"/>
      <c r="E7" s="12"/>
      <c r="F7" s="13"/>
      <c r="G7" s="14"/>
    </row>
    <row r="8" spans="1:7" s="8" customFormat="1" x14ac:dyDescent="0.25">
      <c r="A8" s="15">
        <v>2</v>
      </c>
      <c r="B8" s="10" t="s">
        <v>12</v>
      </c>
      <c r="C8" s="16" t="s">
        <v>13</v>
      </c>
      <c r="D8" s="12"/>
      <c r="E8" s="12"/>
      <c r="F8" s="13"/>
      <c r="G8" s="14"/>
    </row>
    <row r="9" spans="1:7" s="8" customFormat="1" x14ac:dyDescent="0.25">
      <c r="A9" s="15">
        <v>5</v>
      </c>
      <c r="B9" s="17" t="s">
        <v>14</v>
      </c>
      <c r="C9" s="18" t="s">
        <v>15</v>
      </c>
      <c r="D9" s="12"/>
      <c r="E9" s="12"/>
      <c r="F9" s="13"/>
      <c r="G9" s="14"/>
    </row>
    <row r="10" spans="1:7" s="8" customFormat="1" x14ac:dyDescent="0.25">
      <c r="A10" s="15"/>
      <c r="B10" s="10" t="s">
        <v>16</v>
      </c>
      <c r="C10" s="10"/>
      <c r="D10" s="19" t="s">
        <v>17</v>
      </c>
      <c r="E10" s="20">
        <v>4130</v>
      </c>
      <c r="F10" s="13"/>
      <c r="G10" s="14"/>
    </row>
    <row r="11" spans="1:7" s="8" customFormat="1" x14ac:dyDescent="0.25">
      <c r="A11" s="15"/>
      <c r="B11" s="62" t="s">
        <v>18</v>
      </c>
      <c r="C11" s="63"/>
      <c r="D11" s="19" t="s">
        <v>19</v>
      </c>
      <c r="E11" s="20">
        <v>-16685</v>
      </c>
      <c r="F11" s="13"/>
      <c r="G11" s="14"/>
    </row>
    <row r="12" spans="1:7" s="8" customFormat="1" x14ac:dyDescent="0.25">
      <c r="A12" s="15"/>
      <c r="B12" s="64" t="s">
        <v>20</v>
      </c>
      <c r="C12" s="65"/>
      <c r="D12" s="18" t="s">
        <v>19</v>
      </c>
      <c r="E12" s="21">
        <v>200218</v>
      </c>
      <c r="F12" s="13"/>
      <c r="G12" s="14"/>
    </row>
    <row r="13" spans="1:7" s="8" customFormat="1" x14ac:dyDescent="0.25">
      <c r="A13" s="15"/>
      <c r="B13" s="64" t="s">
        <v>21</v>
      </c>
      <c r="C13" s="65"/>
      <c r="D13" s="18" t="s">
        <v>19</v>
      </c>
      <c r="E13" s="21">
        <f>E12-E11</f>
        <v>216903</v>
      </c>
      <c r="F13" s="13"/>
      <c r="G13" s="14"/>
    </row>
    <row r="14" spans="1:7" s="8" customFormat="1" ht="15.75" thickBot="1" x14ac:dyDescent="0.3">
      <c r="A14" s="22">
        <v>6</v>
      </c>
      <c r="B14" s="66" t="s">
        <v>22</v>
      </c>
      <c r="C14" s="67"/>
      <c r="D14" s="23" t="s">
        <v>19</v>
      </c>
      <c r="E14" s="24">
        <f>E58</f>
        <v>356924.12</v>
      </c>
      <c r="F14" s="25"/>
      <c r="G14" s="26"/>
    </row>
    <row r="15" spans="1:7" x14ac:dyDescent="0.25">
      <c r="A15" s="56">
        <v>7</v>
      </c>
      <c r="B15" s="57" t="s">
        <v>23</v>
      </c>
      <c r="C15" s="27" t="s">
        <v>24</v>
      </c>
      <c r="D15" s="28" t="s">
        <v>17</v>
      </c>
      <c r="E15" s="29"/>
      <c r="F15" s="30"/>
    </row>
    <row r="16" spans="1:7" x14ac:dyDescent="0.25">
      <c r="A16" s="56"/>
      <c r="B16" s="57"/>
      <c r="C16" s="28" t="s">
        <v>25</v>
      </c>
      <c r="D16" s="28" t="s">
        <v>26</v>
      </c>
      <c r="E16" s="29"/>
      <c r="F16" s="30"/>
    </row>
    <row r="17" spans="1:8" x14ac:dyDescent="0.25">
      <c r="A17" s="56"/>
      <c r="B17" s="57"/>
      <c r="C17" s="28" t="s">
        <v>27</v>
      </c>
      <c r="D17" s="28" t="s">
        <v>19</v>
      </c>
      <c r="E17" s="29">
        <f>E16*800</f>
        <v>0</v>
      </c>
      <c r="F17" s="30"/>
    </row>
    <row r="18" spans="1:8" x14ac:dyDescent="0.25">
      <c r="A18" s="56">
        <v>8</v>
      </c>
      <c r="B18" s="57" t="s">
        <v>28</v>
      </c>
      <c r="C18" s="28" t="s">
        <v>29</v>
      </c>
      <c r="D18" s="28" t="s">
        <v>17</v>
      </c>
      <c r="E18" s="29">
        <v>12</v>
      </c>
      <c r="F18" s="30"/>
    </row>
    <row r="19" spans="1:8" x14ac:dyDescent="0.25">
      <c r="A19" s="56"/>
      <c r="B19" s="57"/>
      <c r="C19" s="28" t="s">
        <v>27</v>
      </c>
      <c r="D19" s="28" t="s">
        <v>19</v>
      </c>
      <c r="E19" s="29">
        <v>15000</v>
      </c>
      <c r="F19" s="30"/>
      <c r="H19" s="31"/>
    </row>
    <row r="20" spans="1:8" ht="15" customHeight="1" x14ac:dyDescent="0.25">
      <c r="A20" s="56">
        <v>9</v>
      </c>
      <c r="B20" s="57" t="s">
        <v>30</v>
      </c>
      <c r="C20" s="28" t="s">
        <v>31</v>
      </c>
      <c r="D20" s="28" t="s">
        <v>26</v>
      </c>
      <c r="E20" s="29"/>
      <c r="F20" s="30"/>
    </row>
    <row r="21" spans="1:8" x14ac:dyDescent="0.25">
      <c r="A21" s="56"/>
      <c r="B21" s="57"/>
      <c r="C21" s="28" t="s">
        <v>27</v>
      </c>
      <c r="D21" s="28" t="s">
        <v>19</v>
      </c>
      <c r="E21" s="29"/>
      <c r="F21" s="30"/>
    </row>
    <row r="22" spans="1:8" ht="15" customHeight="1" x14ac:dyDescent="0.25">
      <c r="A22" s="56">
        <v>10</v>
      </c>
      <c r="B22" s="57" t="s">
        <v>32</v>
      </c>
      <c r="C22" s="28" t="s">
        <v>33</v>
      </c>
      <c r="D22" s="28" t="s">
        <v>26</v>
      </c>
      <c r="E22" s="29"/>
      <c r="F22" s="30"/>
    </row>
    <row r="23" spans="1:8" x14ac:dyDescent="0.25">
      <c r="A23" s="56"/>
      <c r="B23" s="57"/>
      <c r="C23" s="28" t="s">
        <v>27</v>
      </c>
      <c r="D23" s="28" t="s">
        <v>19</v>
      </c>
      <c r="E23" s="29"/>
      <c r="F23" s="30"/>
    </row>
    <row r="24" spans="1:8" ht="15" customHeight="1" x14ac:dyDescent="0.25">
      <c r="A24" s="56">
        <v>12</v>
      </c>
      <c r="B24" s="57" t="s">
        <v>34</v>
      </c>
      <c r="C24" s="28" t="s">
        <v>35</v>
      </c>
      <c r="D24" s="28" t="s">
        <v>26</v>
      </c>
      <c r="E24" s="29">
        <v>16</v>
      </c>
      <c r="F24" s="30"/>
    </row>
    <row r="25" spans="1:8" x14ac:dyDescent="0.25">
      <c r="A25" s="56"/>
      <c r="B25" s="57"/>
      <c r="C25" s="28" t="s">
        <v>36</v>
      </c>
      <c r="D25" s="28" t="s">
        <v>26</v>
      </c>
      <c r="E25" s="29"/>
      <c r="F25" s="30"/>
    </row>
    <row r="26" spans="1:8" x14ac:dyDescent="0.25">
      <c r="A26" s="56"/>
      <c r="B26" s="57"/>
      <c r="C26" s="28" t="s">
        <v>37</v>
      </c>
      <c r="D26" s="28" t="s">
        <v>26</v>
      </c>
      <c r="E26" s="29">
        <v>2</v>
      </c>
      <c r="F26" s="30"/>
    </row>
    <row r="27" spans="1:8" x14ac:dyDescent="0.25">
      <c r="A27" s="56"/>
      <c r="B27" s="57"/>
      <c r="C27" s="28" t="s">
        <v>27</v>
      </c>
      <c r="D27" s="28" t="s">
        <v>19</v>
      </c>
      <c r="E27" s="29">
        <f>125008.07+17000*2</f>
        <v>159008.07</v>
      </c>
      <c r="F27" s="30"/>
    </row>
    <row r="28" spans="1:8" ht="15" customHeight="1" x14ac:dyDescent="0.25">
      <c r="A28" s="56">
        <v>13</v>
      </c>
      <c r="B28" s="57" t="s">
        <v>38</v>
      </c>
      <c r="C28" s="28" t="s">
        <v>39</v>
      </c>
      <c r="D28" s="28" t="s">
        <v>40</v>
      </c>
      <c r="E28" s="29">
        <v>2</v>
      </c>
      <c r="F28" s="30"/>
    </row>
    <row r="29" spans="1:8" x14ac:dyDescent="0.25">
      <c r="A29" s="56"/>
      <c r="B29" s="57"/>
      <c r="C29" s="27" t="s">
        <v>41</v>
      </c>
      <c r="D29" s="28" t="s">
        <v>42</v>
      </c>
      <c r="E29" s="29"/>
      <c r="F29" s="30"/>
    </row>
    <row r="30" spans="1:8" x14ac:dyDescent="0.25">
      <c r="A30" s="56"/>
      <c r="B30" s="57"/>
      <c r="C30" s="28" t="s">
        <v>43</v>
      </c>
      <c r="D30" s="28" t="s">
        <v>44</v>
      </c>
      <c r="E30" s="29">
        <v>50</v>
      </c>
      <c r="F30" s="30"/>
    </row>
    <row r="31" spans="1:8" x14ac:dyDescent="0.25">
      <c r="A31" s="56"/>
      <c r="B31" s="57"/>
      <c r="C31" s="28" t="s">
        <v>27</v>
      </c>
      <c r="D31" s="28" t="s">
        <v>19</v>
      </c>
      <c r="E31" s="29">
        <f>E30*960+E28*17000</f>
        <v>82000</v>
      </c>
      <c r="F31" s="30"/>
    </row>
    <row r="32" spans="1:8" ht="15" customHeight="1" x14ac:dyDescent="0.25">
      <c r="A32" s="56">
        <v>14</v>
      </c>
      <c r="B32" s="57" t="s">
        <v>45</v>
      </c>
      <c r="C32" s="28" t="s">
        <v>46</v>
      </c>
      <c r="D32" s="28" t="s">
        <v>17</v>
      </c>
      <c r="E32" s="29"/>
      <c r="F32" s="30"/>
    </row>
    <row r="33" spans="1:6" x14ac:dyDescent="0.25">
      <c r="A33" s="56"/>
      <c r="B33" s="57"/>
      <c r="C33" s="28" t="s">
        <v>47</v>
      </c>
      <c r="D33" s="28" t="s">
        <v>26</v>
      </c>
      <c r="E33" s="29"/>
      <c r="F33" s="30"/>
    </row>
    <row r="34" spans="1:6" x14ac:dyDescent="0.25">
      <c r="A34" s="56"/>
      <c r="B34" s="57"/>
      <c r="C34" s="28" t="s">
        <v>48</v>
      </c>
      <c r="D34" s="28" t="s">
        <v>19</v>
      </c>
      <c r="E34" s="29"/>
      <c r="F34" s="30"/>
    </row>
    <row r="35" spans="1:6" ht="15" customHeight="1" x14ac:dyDescent="0.25">
      <c r="A35" s="32">
        <v>15</v>
      </c>
      <c r="B35" s="33" t="s">
        <v>49</v>
      </c>
      <c r="C35" s="34" t="s">
        <v>27</v>
      </c>
      <c r="D35" s="34" t="s">
        <v>19</v>
      </c>
      <c r="E35" s="29">
        <f>E17+E19+E21+E23+E27+E31+E34</f>
        <v>256008.07</v>
      </c>
      <c r="F35" s="35"/>
    </row>
    <row r="36" spans="1:6" ht="15" customHeight="1" x14ac:dyDescent="0.25">
      <c r="A36" s="56">
        <v>16</v>
      </c>
      <c r="B36" s="57" t="s">
        <v>50</v>
      </c>
      <c r="C36" s="36" t="s">
        <v>51</v>
      </c>
      <c r="D36" s="36" t="s">
        <v>26</v>
      </c>
      <c r="E36" s="29"/>
      <c r="F36" s="30"/>
    </row>
    <row r="37" spans="1:6" x14ac:dyDescent="0.25">
      <c r="A37" s="56"/>
      <c r="B37" s="57"/>
      <c r="C37" s="36" t="s">
        <v>52</v>
      </c>
      <c r="D37" s="36" t="s">
        <v>26</v>
      </c>
      <c r="E37" s="29"/>
      <c r="F37" s="30"/>
    </row>
    <row r="38" spans="1:6" x14ac:dyDescent="0.25">
      <c r="A38" s="56"/>
      <c r="B38" s="57"/>
      <c r="C38" s="37" t="s">
        <v>53</v>
      </c>
      <c r="D38" s="37" t="s">
        <v>44</v>
      </c>
      <c r="E38" s="29"/>
      <c r="F38" s="30"/>
    </row>
    <row r="39" spans="1:6" x14ac:dyDescent="0.25">
      <c r="A39" s="56"/>
      <c r="B39" s="57"/>
      <c r="C39" s="36" t="s">
        <v>54</v>
      </c>
      <c r="D39" s="36" t="s">
        <v>26</v>
      </c>
      <c r="E39" s="29"/>
      <c r="F39" s="30"/>
    </row>
    <row r="40" spans="1:6" x14ac:dyDescent="0.25">
      <c r="A40" s="56"/>
      <c r="B40" s="57"/>
      <c r="C40" s="36" t="s">
        <v>55</v>
      </c>
      <c r="D40" s="36" t="s">
        <v>26</v>
      </c>
      <c r="E40" s="29"/>
      <c r="F40" s="30"/>
    </row>
    <row r="41" spans="1:6" x14ac:dyDescent="0.25">
      <c r="A41" s="56"/>
      <c r="B41" s="57"/>
      <c r="C41" s="36" t="s">
        <v>56</v>
      </c>
      <c r="D41" s="36" t="s">
        <v>26</v>
      </c>
      <c r="E41" s="29"/>
      <c r="F41" s="30"/>
    </row>
    <row r="42" spans="1:6" x14ac:dyDescent="0.25">
      <c r="A42" s="56"/>
      <c r="B42" s="57"/>
      <c r="C42" s="28" t="s">
        <v>57</v>
      </c>
      <c r="D42" s="28" t="s">
        <v>44</v>
      </c>
      <c r="E42" s="29"/>
      <c r="F42" s="30"/>
    </row>
    <row r="43" spans="1:6" x14ac:dyDescent="0.25">
      <c r="A43" s="56"/>
      <c r="B43" s="57"/>
      <c r="C43" s="28" t="s">
        <v>58</v>
      </c>
      <c r="D43" s="28" t="s">
        <v>44</v>
      </c>
      <c r="E43" s="29">
        <v>50</v>
      </c>
      <c r="F43" s="30"/>
    </row>
    <row r="44" spans="1:6" x14ac:dyDescent="0.25">
      <c r="A44" s="56"/>
      <c r="B44" s="57"/>
      <c r="C44" s="28" t="s">
        <v>27</v>
      </c>
      <c r="D44" s="28" t="s">
        <v>19</v>
      </c>
      <c r="E44" s="29">
        <f>E43*250</f>
        <v>12500</v>
      </c>
      <c r="F44" s="30"/>
    </row>
    <row r="45" spans="1:6" x14ac:dyDescent="0.25">
      <c r="A45" s="56">
        <v>17</v>
      </c>
      <c r="B45" s="57" t="s">
        <v>59</v>
      </c>
      <c r="C45" s="28" t="s">
        <v>60</v>
      </c>
      <c r="D45" s="28" t="s">
        <v>26</v>
      </c>
      <c r="E45" s="29"/>
      <c r="F45" s="30"/>
    </row>
    <row r="46" spans="1:6" x14ac:dyDescent="0.25">
      <c r="A46" s="56"/>
      <c r="B46" s="57"/>
      <c r="C46" s="27" t="s">
        <v>58</v>
      </c>
      <c r="D46" s="36" t="s">
        <v>26</v>
      </c>
      <c r="E46" s="29">
        <v>50</v>
      </c>
      <c r="F46" s="30"/>
    </row>
    <row r="47" spans="1:6" x14ac:dyDescent="0.25">
      <c r="A47" s="56"/>
      <c r="B47" s="57"/>
      <c r="C47" s="28" t="s">
        <v>61</v>
      </c>
      <c r="D47" s="28" t="s">
        <v>44</v>
      </c>
      <c r="E47" s="29"/>
      <c r="F47" s="30"/>
    </row>
    <row r="48" spans="1:6" x14ac:dyDescent="0.25">
      <c r="A48" s="56"/>
      <c r="B48" s="57"/>
      <c r="C48" s="28" t="s">
        <v>27</v>
      </c>
      <c r="D48" s="28" t="s">
        <v>19</v>
      </c>
      <c r="E48" s="29">
        <f>E46*250</f>
        <v>12500</v>
      </c>
      <c r="F48" s="30"/>
    </row>
    <row r="49" spans="1:6" x14ac:dyDescent="0.25">
      <c r="A49" s="56">
        <v>18</v>
      </c>
      <c r="B49" s="57" t="s">
        <v>62</v>
      </c>
      <c r="C49" s="28" t="s">
        <v>63</v>
      </c>
      <c r="D49" s="28" t="s">
        <v>26</v>
      </c>
      <c r="E49" s="29"/>
      <c r="F49" s="30"/>
    </row>
    <row r="50" spans="1:6" x14ac:dyDescent="0.25">
      <c r="A50" s="56"/>
      <c r="B50" s="57"/>
      <c r="C50" s="27" t="s">
        <v>64</v>
      </c>
      <c r="D50" s="27" t="s">
        <v>44</v>
      </c>
      <c r="E50" s="29"/>
      <c r="F50" s="30"/>
    </row>
    <row r="51" spans="1:6" x14ac:dyDescent="0.25">
      <c r="A51" s="56"/>
      <c r="B51" s="57"/>
      <c r="C51" s="28" t="s">
        <v>27</v>
      </c>
      <c r="D51" s="28" t="s">
        <v>19</v>
      </c>
      <c r="E51" s="29"/>
      <c r="F51" s="30"/>
    </row>
    <row r="52" spans="1:6" ht="15" customHeight="1" x14ac:dyDescent="0.25">
      <c r="A52" s="56">
        <v>19</v>
      </c>
      <c r="B52" s="57" t="s">
        <v>65</v>
      </c>
      <c r="C52" s="27" t="s">
        <v>66</v>
      </c>
      <c r="D52" s="27" t="s">
        <v>26</v>
      </c>
      <c r="E52" s="29"/>
      <c r="F52" s="30"/>
    </row>
    <row r="53" spans="1:6" x14ac:dyDescent="0.25">
      <c r="A53" s="56"/>
      <c r="B53" s="57"/>
      <c r="C53" s="27" t="s">
        <v>64</v>
      </c>
      <c r="D53" s="27" t="s">
        <v>44</v>
      </c>
      <c r="E53" s="29"/>
      <c r="F53" s="30"/>
    </row>
    <row r="54" spans="1:6" x14ac:dyDescent="0.25">
      <c r="A54" s="56"/>
      <c r="B54" s="57"/>
      <c r="C54" s="28" t="s">
        <v>27</v>
      </c>
      <c r="D54" s="28" t="s">
        <v>19</v>
      </c>
      <c r="E54" s="29"/>
      <c r="F54" s="30"/>
    </row>
    <row r="55" spans="1:6" ht="25.5" x14ac:dyDescent="0.25">
      <c r="A55" s="32"/>
      <c r="B55" s="38" t="s">
        <v>67</v>
      </c>
      <c r="C55" s="39" t="s">
        <v>27</v>
      </c>
      <c r="D55" s="28" t="s">
        <v>19</v>
      </c>
      <c r="E55" s="29">
        <f>E13*0.1</f>
        <v>21690.300000000003</v>
      </c>
      <c r="F55" s="30"/>
    </row>
    <row r="56" spans="1:6" ht="15" customHeight="1" x14ac:dyDescent="0.25">
      <c r="A56" s="32">
        <v>20</v>
      </c>
      <c r="B56" s="38" t="s">
        <v>68</v>
      </c>
      <c r="C56" s="39" t="s">
        <v>27</v>
      </c>
      <c r="D56" s="28" t="s">
        <v>19</v>
      </c>
      <c r="E56" s="29">
        <f>E13*0.25</f>
        <v>54225.75</v>
      </c>
      <c r="F56" s="30"/>
    </row>
    <row r="57" spans="1:6" ht="15" customHeight="1" x14ac:dyDescent="0.25">
      <c r="A57" s="32">
        <v>21</v>
      </c>
      <c r="B57" s="33" t="s">
        <v>69</v>
      </c>
      <c r="C57" s="40" t="s">
        <v>27</v>
      </c>
      <c r="D57" s="40" t="s">
        <v>19</v>
      </c>
      <c r="E57" s="29">
        <f>E44+E48+E51+E54+E55+E56</f>
        <v>100916.05</v>
      </c>
      <c r="F57" s="30"/>
    </row>
    <row r="58" spans="1:6" ht="15" customHeight="1" x14ac:dyDescent="0.25">
      <c r="A58" s="32">
        <v>22</v>
      </c>
      <c r="B58" s="33" t="s">
        <v>70</v>
      </c>
      <c r="C58" s="40" t="s">
        <v>27</v>
      </c>
      <c r="D58" s="40" t="s">
        <v>19</v>
      </c>
      <c r="E58" s="29">
        <f>E57+E35</f>
        <v>356924.12</v>
      </c>
      <c r="F58" s="30"/>
    </row>
    <row r="59" spans="1:6" hidden="1" x14ac:dyDescent="0.25">
      <c r="A59" s="32">
        <v>24</v>
      </c>
      <c r="B59" s="41" t="s">
        <v>71</v>
      </c>
      <c r="C59" s="40" t="s">
        <v>27</v>
      </c>
      <c r="D59" s="40" t="s">
        <v>19</v>
      </c>
      <c r="E59" s="29"/>
      <c r="F59" s="42"/>
    </row>
    <row r="60" spans="1:6" ht="13.5" hidden="1" customHeight="1" x14ac:dyDescent="0.25">
      <c r="A60" s="43"/>
      <c r="B60" s="58" t="s">
        <v>72</v>
      </c>
      <c r="C60" s="59"/>
      <c r="D60" s="44" t="s">
        <v>19</v>
      </c>
      <c r="E60" s="29">
        <f>E58-F59</f>
        <v>356924.12</v>
      </c>
      <c r="F60" s="30"/>
    </row>
    <row r="61" spans="1:6" x14ac:dyDescent="0.25">
      <c r="B61" s="60" t="s">
        <v>73</v>
      </c>
      <c r="C61" s="60"/>
      <c r="D61" s="45"/>
      <c r="E61" s="46"/>
    </row>
    <row r="62" spans="1:6" x14ac:dyDescent="0.25">
      <c r="B62" s="47" t="s">
        <v>74</v>
      </c>
      <c r="C62" s="48"/>
      <c r="D62" s="61" t="s">
        <v>75</v>
      </c>
      <c r="E62" s="61"/>
    </row>
    <row r="63" spans="1:6" x14ac:dyDescent="0.25">
      <c r="B63" s="47" t="s">
        <v>76</v>
      </c>
      <c r="C63" s="48"/>
      <c r="D63" s="61" t="s">
        <v>77</v>
      </c>
      <c r="E63" s="61"/>
    </row>
    <row r="64" spans="1:6" x14ac:dyDescent="0.25">
      <c r="B64" s="47" t="s">
        <v>78</v>
      </c>
      <c r="C64" s="47"/>
      <c r="D64" s="45"/>
      <c r="E64" s="49"/>
    </row>
    <row r="65" spans="2:5" x14ac:dyDescent="0.25">
      <c r="B65" s="55" t="s">
        <v>79</v>
      </c>
      <c r="C65" s="55"/>
      <c r="D65" s="50"/>
      <c r="E65" s="49"/>
    </row>
    <row r="66" spans="2:5" x14ac:dyDescent="0.25">
      <c r="B66" s="51" t="s">
        <v>80</v>
      </c>
      <c r="C66" s="52"/>
      <c r="D66" s="50"/>
      <c r="E66" s="49"/>
    </row>
    <row r="67" spans="2:5" x14ac:dyDescent="0.25">
      <c r="B67" s="53" t="s">
        <v>80</v>
      </c>
      <c r="C67" s="52"/>
      <c r="D67" s="50"/>
      <c r="E67" s="49"/>
    </row>
    <row r="68" spans="2:5" x14ac:dyDescent="0.25">
      <c r="B68" s="53" t="s">
        <v>81</v>
      </c>
      <c r="C68" s="52"/>
      <c r="D68" s="50"/>
      <c r="E68" s="49"/>
    </row>
    <row r="73" spans="2:5" ht="30" x14ac:dyDescent="0.25">
      <c r="B73" s="2" t="s">
        <v>82</v>
      </c>
    </row>
    <row r="74" spans="2:5" x14ac:dyDescent="0.25">
      <c r="B74" s="2" t="s">
        <v>83</v>
      </c>
    </row>
  </sheetData>
  <mergeCells count="37">
    <mergeCell ref="B6:C6"/>
    <mergeCell ref="C1:F1"/>
    <mergeCell ref="C2:F2"/>
    <mergeCell ref="C3:F3"/>
    <mergeCell ref="C4:F4"/>
    <mergeCell ref="A5:D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D62:E62"/>
    <mergeCell ref="D63:E63"/>
    <mergeCell ref="A36:A44"/>
    <mergeCell ref="B36:B44"/>
    <mergeCell ref="A45:A48"/>
    <mergeCell ref="B45:B48"/>
    <mergeCell ref="A49:A51"/>
    <mergeCell ref="B49:B51"/>
    <mergeCell ref="B65:C65"/>
    <mergeCell ref="A52:A54"/>
    <mergeCell ref="B52:B54"/>
    <mergeCell ref="B60:C60"/>
    <mergeCell ref="B61:C6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</vt:lpstr>
      <vt:lpstr>'22'!Область_печати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2015-03-28T09:12:16Z</dcterms:modified>
</cp:coreProperties>
</file>