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 12" sheetId="5" r:id="rId2"/>
    <sheet name="план 13" sheetId="8" r:id="rId3"/>
    <sheet name="план 14" sheetId="11" r:id="rId4"/>
  </sheets>
  <externalReferences>
    <externalReference r:id="rId5"/>
  </externalReference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14'!$A$1:$G$69</definedName>
  </definedNames>
  <calcPr calcId="145621"/>
</workbook>
</file>

<file path=xl/calcChain.xml><?xml version="1.0" encoding="utf-8"?>
<calcChain xmlns="http://schemas.openxmlformats.org/spreadsheetml/2006/main">
  <c r="E60" i="11" l="1"/>
  <c r="F58" i="11"/>
  <c r="E55" i="11"/>
  <c r="E48" i="11"/>
  <c r="G44" i="11"/>
  <c r="G58" i="11" s="1"/>
  <c r="E44" i="11"/>
  <c r="G35" i="11"/>
  <c r="E27" i="11"/>
  <c r="E21" i="11"/>
  <c r="F17" i="11"/>
  <c r="F35" i="11" s="1"/>
  <c r="E13" i="11"/>
  <c r="E59" i="8"/>
  <c r="E54" i="8"/>
  <c r="E31" i="8"/>
  <c r="E27" i="8"/>
  <c r="E13" i="8"/>
  <c r="E56" i="8" s="1"/>
  <c r="E12" i="8"/>
  <c r="E54" i="5"/>
  <c r="E53" i="5"/>
  <c r="E55" i="5" s="1"/>
  <c r="E29" i="5"/>
  <c r="E25" i="5"/>
  <c r="E17" i="5"/>
  <c r="E51" i="2"/>
  <c r="E29" i="2"/>
  <c r="E52" i="2" l="1"/>
  <c r="E33" i="5"/>
  <c r="F59" i="11"/>
  <c r="F14" i="11" s="1"/>
  <c r="E56" i="5"/>
  <c r="E35" i="11"/>
  <c r="G59" i="11"/>
  <c r="G14" i="11" s="1"/>
  <c r="E57" i="11"/>
  <c r="E56" i="11"/>
  <c r="E55" i="8"/>
  <c r="E57" i="8" s="1"/>
  <c r="E19" i="8"/>
  <c r="E35" i="8" s="1"/>
  <c r="E58" i="11" l="1"/>
  <c r="E59" i="11" s="1"/>
  <c r="E14" i="11" s="1"/>
  <c r="E58" i="8"/>
  <c r="E14" i="8" s="1"/>
</calcChain>
</file>

<file path=xl/sharedStrings.xml><?xml version="1.0" encoding="utf-8"?>
<sst xmlns="http://schemas.openxmlformats.org/spreadsheetml/2006/main" count="533" uniqueCount="116">
  <si>
    <t>Площадь, кв.м.</t>
  </si>
  <si>
    <t>№ п/п</t>
  </si>
  <si>
    <t>План работы   по текущему ремонту  на 2011 г  по дому №26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</si>
  <si>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</si>
  <si>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</si>
  <si>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</si>
  <si>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</si>
  <si>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</si>
  <si>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</si>
  <si>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</si>
  <si>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</si>
  <si>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</si>
  <si>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</si>
  <si>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</si>
  <si>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</si>
  <si>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материал-мягкая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</si>
  <si>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</si>
  <si>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</si>
  <si>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</si>
  <si>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</si>
  <si>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</si>
  <si>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</si>
  <si>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</si>
  <si>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</si>
  <si>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</si>
  <si>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</si>
  <si>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</si>
  <si>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</si>
  <si>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</si>
  <si>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</si>
  <si>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</si>
  <si>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</si>
  <si>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</si>
  <si>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</si>
  <si>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</si>
  <si>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</si>
  <si>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</si>
  <si>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</si>
  <si>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</si>
  <si>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</si>
  <si>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</si>
  <si>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</si>
  <si>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</si>
  <si>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</si>
  <si>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</si>
  <si>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</si>
  <si>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</si>
  <si>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</si>
  <si>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</si>
  <si>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</si>
  <si>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</si>
  <si>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</si>
  <si>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</si>
  <si>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</si>
  <si>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</si>
  <si>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</si>
  <si>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</si>
  <si>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</si>
  <si>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</si>
  <si>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</si>
  <si>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</si>
  <si>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</si>
  <si>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</si>
  <si>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</si>
  <si>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</si>
  <si>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</si>
  <si>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</si>
  <si>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</si>
  <si>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</si>
  <si>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</si>
  <si>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</si>
  <si>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</si>
  <si>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№26</t>
  </si>
  <si>
    <t>План 2012 г.</t>
  </si>
  <si>
    <t>бетонная лотковая</t>
  </si>
  <si>
    <t>Благоустройство</t>
  </si>
  <si>
    <t>ограждение клумбы</t>
  </si>
  <si>
    <t>подвал-подсыпка ПГС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</si>
  <si>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</si>
  <si>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</si>
  <si>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</si>
  <si>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</si>
  <si>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</si>
  <si>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</si>
  <si>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</si>
  <si>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 xml:space="preserve">"____"______________________ 2013 г.  
</t>
  </si>
  <si>
    <t>План работ  по текущему ремонту  на 2013 г  по дому №26</t>
  </si>
  <si>
    <t>План       2013 г.</t>
  </si>
  <si>
    <t>Выполнено с н.г.</t>
  </si>
  <si>
    <t>№ дома/этажность/кол-во подъездов</t>
  </si>
  <si>
    <t>26 / 9 / 2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</si>
  <si>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</si>
  <si>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</si>
  <si>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</si>
  <si>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</si>
  <si>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манометры, термометры</t>
  </si>
  <si>
    <t xml:space="preserve">канал.стояк </t>
  </si>
  <si>
    <t>труба 10 м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</si>
  <si>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</si>
  <si>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</si>
  <si>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</si>
  <si>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№26</t>
  </si>
  <si>
    <t>Сумма, руб.</t>
  </si>
  <si>
    <t>В счет увеличения тарифа</t>
  </si>
  <si>
    <t>Доп.раб.по предписанию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</si>
  <si>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</si>
  <si>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</si>
  <si>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</si>
  <si>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Кровля - ремонт крыши планируется на март-апрель</t>
  </si>
  <si>
    <t>балкон кв.35,34</t>
  </si>
  <si>
    <t>Подъезды - ремонт подъездов пданирунтся после ремонта крыши на май</t>
  </si>
  <si>
    <t>очистка подв.и черд.пом.</t>
  </si>
  <si>
    <t>антикорроз.защита труб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</si>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</sst>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"/>
      <family val="2"/>
    </font>
    <font>
      <b/>
      <i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8" fillId="0" borderId="0" xfId="7" applyFont="1"/>
    <xf numFmtId="0" fontId="10" fillId="0" borderId="1" xfId="8" applyFont="1" applyBorder="1" applyAlignment="1">
      <alignment horizontal="center" vertical="center" wrapText="1"/>
    </xf>
    <xf numFmtId="0" fontId="10" fillId="0" borderId="3" xfId="8" applyFont="1" applyBorder="1" applyAlignment="1">
      <alignment horizontal="center" vertical="center" wrapText="1"/>
    </xf>
    <xf numFmtId="0" fontId="8" fillId="0" borderId="0" xfId="7" applyNumberFormat="1" applyFont="1" applyAlignment="1">
      <alignment horizontal="center" vertical="center" wrapText="1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Fill="1" applyBorder="1" applyAlignment="1">
      <alignment vertical="top" wrapText="1"/>
    </xf>
    <xf numFmtId="0" fontId="10" fillId="0" borderId="1" xfId="7" applyFont="1" applyFill="1" applyBorder="1" applyAlignment="1">
      <alignment horizontal="center"/>
    </xf>
    <xf numFmtId="0" fontId="2" fillId="0" borderId="1" xfId="8" applyBorder="1" applyAlignment="1">
      <alignment horizontal="center" vertical="center"/>
    </xf>
    <xf numFmtId="0" fontId="2" fillId="0" borderId="0" xfId="8"/>
    <xf numFmtId="0" fontId="2" fillId="0" borderId="1" xfId="8" applyBorder="1" applyAlignment="1">
      <alignment horizontal="center"/>
    </xf>
    <xf numFmtId="0" fontId="8" fillId="0" borderId="1" xfId="7" applyNumberFormat="1" applyFont="1" applyBorder="1" applyAlignment="1">
      <alignment horizontal="center" vertical="center" wrapText="1"/>
    </xf>
    <xf numFmtId="0" fontId="7" fillId="0" borderId="1" xfId="7" applyNumberFormat="1" applyFont="1" applyFill="1" applyBorder="1" applyAlignment="1">
      <alignment horizontal="center" vertical="center" wrapText="1"/>
    </xf>
    <xf numFmtId="0" fontId="11" fillId="0" borderId="1" xfId="7" applyNumberFormat="1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top"/>
    </xf>
    <xf numFmtId="0" fontId="8" fillId="0" borderId="3" xfId="8" applyFont="1" applyBorder="1" applyAlignment="1">
      <alignment horizontal="center" vertical="center" wrapText="1"/>
    </xf>
    <xf numFmtId="3" fontId="12" fillId="0" borderId="1" xfId="8" applyNumberFormat="1" applyFont="1" applyBorder="1" applyAlignment="1">
      <alignment horizontal="center" vertical="center"/>
    </xf>
    <xf numFmtId="0" fontId="10" fillId="0" borderId="1" xfId="7" applyNumberFormat="1" applyFont="1" applyFill="1" applyBorder="1" applyAlignment="1">
      <alignment horizontal="center" vertical="center" wrapText="1"/>
    </xf>
    <xf numFmtId="3" fontId="2" fillId="0" borderId="1" xfId="8" applyNumberFormat="1" applyBorder="1" applyAlignment="1">
      <alignment horizontal="center" vertical="center"/>
    </xf>
    <xf numFmtId="0" fontId="12" fillId="0" borderId="0" xfId="8" applyFont="1" applyAlignment="1">
      <alignment horizontal="center" vertical="top"/>
    </xf>
    <xf numFmtId="0" fontId="14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0" fontId="12" fillId="0" borderId="0" xfId="8" applyFont="1"/>
    <xf numFmtId="0" fontId="13" fillId="0" borderId="0" xfId="8" applyFont="1"/>
    <xf numFmtId="0" fontId="13" fillId="0" borderId="4" xfId="8" applyFont="1" applyBorder="1"/>
    <xf numFmtId="0" fontId="14" fillId="0" borderId="0" xfId="8" applyFont="1" applyAlignment="1">
      <alignment horizontal="center" vertical="center"/>
    </xf>
    <xf numFmtId="0" fontId="14" fillId="0" borderId="4" xfId="8" applyFont="1" applyBorder="1" applyAlignment="1">
      <alignment horizontal="center"/>
    </xf>
    <xf numFmtId="0" fontId="15" fillId="0" borderId="4" xfId="8" applyFont="1" applyBorder="1"/>
    <xf numFmtId="0" fontId="15" fillId="0" borderId="4" xfId="8" applyFont="1" applyBorder="1" applyAlignment="1">
      <alignment horizontal="center"/>
    </xf>
    <xf numFmtId="0" fontId="15" fillId="0" borderId="4" xfId="8" applyFont="1" applyBorder="1" applyAlignment="1">
      <alignment horizontal="left"/>
    </xf>
    <xf numFmtId="0" fontId="2" fillId="0" borderId="0" xfId="8" applyAlignment="1">
      <alignment horizontal="center" vertical="top"/>
    </xf>
    <xf numFmtId="0" fontId="2" fillId="0" borderId="0" xfId="8" applyAlignment="1">
      <alignment vertical="top" wrapText="1"/>
    </xf>
    <xf numFmtId="0" fontId="2" fillId="0" borderId="0" xfId="8" applyAlignment="1">
      <alignment horizontal="center"/>
    </xf>
    <xf numFmtId="41" fontId="16" fillId="0" borderId="1" xfId="1" applyNumberFormat="1" applyFont="1" applyBorder="1" applyAlignment="1">
      <alignment horizontal="center" vertical="center"/>
    </xf>
    <xf numFmtId="41" fontId="19" fillId="0" borderId="1" xfId="8" applyNumberFormat="1" applyFont="1" applyBorder="1" applyAlignment="1">
      <alignment horizontal="center" vertical="center"/>
    </xf>
    <xf numFmtId="0" fontId="9" fillId="0" borderId="0" xfId="8" applyFont="1" applyBorder="1" applyAlignment="1">
      <alignment vertical="center"/>
    </xf>
    <xf numFmtId="0" fontId="10" fillId="0" borderId="9" xfId="8" applyFont="1" applyBorder="1" applyAlignment="1">
      <alignment horizontal="center" vertical="center" wrapText="1"/>
    </xf>
    <xf numFmtId="0" fontId="10" fillId="0" borderId="1" xfId="7" applyNumberFormat="1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top"/>
    </xf>
    <xf numFmtId="0" fontId="13" fillId="0" borderId="7" xfId="8" applyFont="1" applyBorder="1" applyAlignment="1">
      <alignment vertical="top" wrapText="1"/>
    </xf>
    <xf numFmtId="0" fontId="13" fillId="0" borderId="7" xfId="8" applyFont="1" applyBorder="1" applyAlignment="1">
      <alignment horizontal="center"/>
    </xf>
    <xf numFmtId="0" fontId="14" fillId="0" borderId="7" xfId="8" applyFont="1" applyBorder="1" applyAlignment="1">
      <alignment horizontal="center"/>
    </xf>
    <xf numFmtId="0" fontId="12" fillId="0" borderId="7" xfId="8" applyFont="1" applyBorder="1"/>
    <xf numFmtId="0" fontId="14" fillId="0" borderId="0" xfId="8" applyFont="1"/>
    <xf numFmtId="0" fontId="14" fillId="0" borderId="6" xfId="8" applyFont="1" applyBorder="1" applyAlignment="1">
      <alignment horizontal="center" vertical="top"/>
    </xf>
    <xf numFmtId="49" fontId="20" fillId="0" borderId="7" xfId="8" applyNumberFormat="1" applyFont="1" applyBorder="1" applyAlignment="1">
      <alignment horizontal="center"/>
    </xf>
    <xf numFmtId="0" fontId="13" fillId="0" borderId="7" xfId="8" applyFont="1" applyBorder="1" applyAlignment="1">
      <alignment wrapText="1"/>
    </xf>
    <xf numFmtId="0" fontId="20" fillId="0" borderId="7" xfId="8" applyFont="1" applyBorder="1" applyAlignment="1">
      <alignment horizontal="center"/>
    </xf>
    <xf numFmtId="0" fontId="21" fillId="0" borderId="7" xfId="8" applyFont="1" applyBorder="1" applyAlignment="1">
      <alignment horizontal="center" vertical="center" wrapText="1"/>
    </xf>
    <xf numFmtId="164" fontId="5" fillId="0" borderId="7" xfId="8" applyNumberFormat="1" applyFont="1" applyBorder="1" applyAlignment="1">
      <alignment horizontal="center" vertical="top" wrapText="1"/>
    </xf>
    <xf numFmtId="164" fontId="6" fillId="0" borderId="7" xfId="8" applyNumberFormat="1" applyFont="1" applyBorder="1" applyAlignment="1">
      <alignment horizontal="center" vertical="top" wrapText="1"/>
    </xf>
    <xf numFmtId="0" fontId="12" fillId="0" borderId="6" xfId="8" applyFont="1" applyBorder="1" applyAlignment="1">
      <alignment horizontal="center" vertical="top"/>
    </xf>
    <xf numFmtId="0" fontId="20" fillId="0" borderId="12" xfId="8" applyFont="1" applyBorder="1" applyAlignment="1">
      <alignment horizontal="center"/>
    </xf>
    <xf numFmtId="164" fontId="6" fillId="0" borderId="12" xfId="8" applyNumberFormat="1" applyFont="1" applyBorder="1" applyAlignment="1">
      <alignment horizontal="center" vertical="top" wrapText="1"/>
    </xf>
    <xf numFmtId="0" fontId="12" fillId="0" borderId="12" xfId="8" applyFont="1" applyBorder="1"/>
    <xf numFmtId="164" fontId="12" fillId="0" borderId="0" xfId="8" applyNumberFormat="1" applyFont="1"/>
    <xf numFmtId="0" fontId="2" fillId="0" borderId="1" xfId="8" applyBorder="1"/>
    <xf numFmtId="3" fontId="3" fillId="0" borderId="1" xfId="8" applyNumberFormat="1" applyFont="1" applyBorder="1" applyAlignment="1">
      <alignment horizontal="center"/>
    </xf>
    <xf numFmtId="0" fontId="7" fillId="0" borderId="1" xfId="8" applyFont="1" applyBorder="1" applyAlignment="1">
      <alignment horizontal="center" vertical="center" wrapText="1"/>
    </xf>
    <xf numFmtId="1" fontId="2" fillId="0" borderId="1" xfId="8" applyNumberFormat="1" applyBorder="1" applyAlignment="1">
      <alignment horizontal="center"/>
    </xf>
    <xf numFmtId="1" fontId="2" fillId="0" borderId="1" xfId="8" applyNumberFormat="1" applyBorder="1" applyAlignment="1">
      <alignment horizontal="center" vertical="center"/>
    </xf>
    <xf numFmtId="3" fontId="2" fillId="0" borderId="1" xfId="8" applyNumberFormat="1" applyBorder="1" applyAlignment="1">
      <alignment horizontal="center"/>
    </xf>
    <xf numFmtId="0" fontId="16" fillId="0" borderId="1" xfId="8" applyFont="1" applyBorder="1" applyAlignment="1">
      <alignment horizontal="center" vertical="top"/>
    </xf>
    <xf numFmtId="0" fontId="16" fillId="0" borderId="1" xfId="8" applyFont="1" applyBorder="1" applyAlignment="1">
      <alignment horizontal="center"/>
    </xf>
    <xf numFmtId="0" fontId="23" fillId="0" borderId="1" xfId="8" applyFont="1" applyBorder="1"/>
    <xf numFmtId="0" fontId="16" fillId="0" borderId="0" xfId="8" applyFont="1"/>
    <xf numFmtId="0" fontId="23" fillId="0" borderId="0" xfId="8" applyFont="1"/>
    <xf numFmtId="0" fontId="1" fillId="0" borderId="0" xfId="32" applyAlignment="1">
      <alignment horizontal="center" vertical="top"/>
    </xf>
    <xf numFmtId="0" fontId="1" fillId="0" borderId="0" xfId="32" applyAlignment="1">
      <alignment vertical="top" wrapText="1"/>
    </xf>
    <xf numFmtId="0" fontId="1" fillId="0" borderId="0" xfId="32"/>
    <xf numFmtId="0" fontId="10" fillId="0" borderId="1" xfId="32" applyFont="1" applyBorder="1" applyAlignment="1">
      <alignment horizontal="center" vertical="center" wrapText="1"/>
    </xf>
    <xf numFmtId="0" fontId="14" fillId="0" borderId="6" xfId="32" applyFont="1" applyBorder="1" applyAlignment="1">
      <alignment horizontal="center" vertical="top"/>
    </xf>
    <xf numFmtId="0" fontId="13" fillId="0" borderId="7" xfId="32" applyFont="1" applyBorder="1" applyAlignment="1">
      <alignment vertical="top" wrapText="1"/>
    </xf>
    <xf numFmtId="0" fontId="13" fillId="0" borderId="7" xfId="32" applyFont="1" applyBorder="1" applyAlignment="1">
      <alignment horizontal="center"/>
    </xf>
    <xf numFmtId="0" fontId="14" fillId="0" borderId="7" xfId="32" applyFont="1" applyBorder="1" applyAlignment="1">
      <alignment horizontal="center"/>
    </xf>
    <xf numFmtId="0" fontId="12" fillId="0" borderId="7" xfId="32" applyFont="1" applyBorder="1"/>
    <xf numFmtId="0" fontId="14" fillId="0" borderId="0" xfId="32" applyFont="1"/>
    <xf numFmtId="49" fontId="20" fillId="0" borderId="7" xfId="32" applyNumberFormat="1" applyFont="1" applyBorder="1" applyAlignment="1">
      <alignment horizontal="center"/>
    </xf>
    <xf numFmtId="0" fontId="13" fillId="0" borderId="7" xfId="32" applyFont="1" applyBorder="1" applyAlignment="1">
      <alignment wrapText="1"/>
    </xf>
    <xf numFmtId="0" fontId="20" fillId="0" borderId="7" xfId="32" applyFont="1" applyBorder="1" applyAlignment="1">
      <alignment horizontal="center"/>
    </xf>
    <xf numFmtId="0" fontId="21" fillId="0" borderId="7" xfId="32" applyFont="1" applyBorder="1" applyAlignment="1">
      <alignment horizontal="center" vertical="center" wrapText="1"/>
    </xf>
    <xf numFmtId="164" fontId="6" fillId="0" borderId="7" xfId="32" applyNumberFormat="1" applyFont="1" applyBorder="1" applyAlignment="1">
      <alignment horizontal="center" vertical="top" wrapText="1"/>
    </xf>
    <xf numFmtId="0" fontId="12" fillId="0" borderId="6" xfId="32" applyFont="1" applyBorder="1" applyAlignment="1">
      <alignment horizontal="center" vertical="top"/>
    </xf>
    <xf numFmtId="0" fontId="20" fillId="0" borderId="12" xfId="32" applyFont="1" applyBorder="1" applyAlignment="1">
      <alignment horizontal="center"/>
    </xf>
    <xf numFmtId="164" fontId="6" fillId="0" borderId="12" xfId="32" applyNumberFormat="1" applyFont="1" applyBorder="1" applyAlignment="1">
      <alignment horizontal="center" vertical="top" wrapText="1"/>
    </xf>
    <xf numFmtId="164" fontId="12" fillId="0" borderId="0" xfId="32" applyNumberFormat="1" applyFont="1"/>
    <xf numFmtId="0" fontId="12" fillId="0" borderId="0" xfId="32" applyFont="1"/>
    <xf numFmtId="0" fontId="8" fillId="0" borderId="1" xfId="32" applyFont="1" applyBorder="1" applyAlignment="1">
      <alignment horizontal="center" vertical="center" wrapText="1"/>
    </xf>
    <xf numFmtId="41" fontId="16" fillId="0" borderId="1" xfId="33" applyNumberFormat="1" applyFont="1" applyBorder="1" applyAlignment="1">
      <alignment horizontal="center" vertical="center"/>
    </xf>
    <xf numFmtId="1" fontId="1" fillId="0" borderId="1" xfId="32" applyNumberFormat="1" applyBorder="1" applyAlignment="1">
      <alignment horizontal="center"/>
    </xf>
    <xf numFmtId="0" fontId="1" fillId="0" borderId="1" xfId="32" applyBorder="1"/>
    <xf numFmtId="164" fontId="0" fillId="0" borderId="1" xfId="34" applyNumberFormat="1" applyFont="1" applyBorder="1" applyAlignment="1">
      <alignment horizontal="right"/>
    </xf>
    <xf numFmtId="0" fontId="1" fillId="0" borderId="1" xfId="32" applyBorder="1" applyAlignment="1">
      <alignment horizontal="center"/>
    </xf>
    <xf numFmtId="164" fontId="0" fillId="0" borderId="1" xfId="34" applyNumberFormat="1" applyFont="1" applyBorder="1"/>
    <xf numFmtId="0" fontId="1" fillId="0" borderId="1" xfId="32" applyBorder="1" applyAlignment="1">
      <alignment horizontal="center" vertical="top"/>
    </xf>
    <xf numFmtId="3" fontId="3" fillId="0" borderId="1" xfId="32" applyNumberFormat="1" applyFont="1" applyBorder="1" applyAlignment="1">
      <alignment horizontal="center"/>
    </xf>
    <xf numFmtId="0" fontId="7" fillId="0" borderId="1" xfId="32" applyFont="1" applyBorder="1" applyAlignment="1">
      <alignment horizontal="center" vertical="center" wrapText="1"/>
    </xf>
    <xf numFmtId="0" fontId="1" fillId="0" borderId="1" xfId="32" applyBorder="1" applyAlignment="1">
      <alignment horizontal="right" indent="2"/>
    </xf>
    <xf numFmtId="41" fontId="19" fillId="0" borderId="1" xfId="32" applyNumberFormat="1" applyFont="1" applyBorder="1" applyAlignment="1">
      <alignment horizontal="center" vertical="center"/>
    </xf>
    <xf numFmtId="1" fontId="1" fillId="0" borderId="1" xfId="32" applyNumberFormat="1" applyBorder="1" applyAlignment="1">
      <alignment horizontal="right" indent="2"/>
    </xf>
    <xf numFmtId="0" fontId="12" fillId="0" borderId="1" xfId="32" applyFont="1" applyBorder="1" applyAlignment="1">
      <alignment horizontal="center" vertical="top"/>
    </xf>
    <xf numFmtId="0" fontId="8" fillId="0" borderId="3" xfId="32" applyFont="1" applyBorder="1" applyAlignment="1">
      <alignment horizontal="center" vertical="center" wrapText="1"/>
    </xf>
    <xf numFmtId="1" fontId="1" fillId="0" borderId="1" xfId="32" applyNumberFormat="1" applyBorder="1" applyAlignment="1">
      <alignment horizontal="center" vertical="center"/>
    </xf>
    <xf numFmtId="3" fontId="1" fillId="0" borderId="1" xfId="32" applyNumberFormat="1" applyBorder="1" applyAlignment="1">
      <alignment horizontal="center"/>
    </xf>
    <xf numFmtId="0" fontId="16" fillId="0" borderId="1" xfId="32" applyFont="1" applyBorder="1" applyAlignment="1">
      <alignment horizontal="center" vertical="top"/>
    </xf>
    <xf numFmtId="0" fontId="16" fillId="0" borderId="1" xfId="32" applyFont="1" applyBorder="1" applyAlignment="1">
      <alignment horizontal="center"/>
    </xf>
    <xf numFmtId="0" fontId="23" fillId="0" borderId="1" xfId="32" applyFont="1" applyBorder="1"/>
    <xf numFmtId="0" fontId="16" fillId="0" borderId="0" xfId="32" applyFont="1"/>
    <xf numFmtId="0" fontId="14" fillId="0" borderId="0" xfId="32" applyFont="1" applyAlignment="1">
      <alignment horizontal="center"/>
    </xf>
    <xf numFmtId="0" fontId="12" fillId="0" borderId="0" xfId="32" applyFont="1" applyAlignment="1">
      <alignment horizontal="center"/>
    </xf>
    <xf numFmtId="0" fontId="23" fillId="0" borderId="0" xfId="32" applyFont="1"/>
    <xf numFmtId="0" fontId="13" fillId="0" borderId="0" xfId="32" applyFont="1"/>
    <xf numFmtId="0" fontId="13" fillId="0" borderId="4" xfId="32" applyFont="1" applyBorder="1"/>
    <xf numFmtId="0" fontId="14" fillId="0" borderId="4" xfId="32" applyFont="1" applyBorder="1" applyAlignment="1">
      <alignment horizontal="center"/>
    </xf>
    <xf numFmtId="0" fontId="15" fillId="0" borderId="4" xfId="32" applyFont="1" applyBorder="1"/>
    <xf numFmtId="0" fontId="15" fillId="0" borderId="4" xfId="32" applyFont="1" applyBorder="1" applyAlignment="1">
      <alignment horizontal="center"/>
    </xf>
    <xf numFmtId="0" fontId="15" fillId="0" borderId="4" xfId="32" applyFont="1" applyBorder="1" applyAlignment="1">
      <alignment horizontal="left"/>
    </xf>
    <xf numFmtId="0" fontId="1" fillId="0" borderId="0" xfId="32" applyAlignment="1">
      <alignment horizontal="center"/>
    </xf>
    <xf numFmtId="164" fontId="17" fillId="0" borderId="7" xfId="0" applyNumberFormat="1" applyFont="1" applyBorder="1" applyAlignment="1">
      <alignment horizontal="center" vertical="top" wrapText="1"/>
    </xf>
    <xf numFmtId="164" fontId="25" fillId="0" borderId="7" xfId="0" applyNumberFormat="1" applyFont="1" applyBorder="1" applyAlignment="1">
      <alignment horizontal="center" vertical="top" wrapText="1"/>
    </xf>
    <xf numFmtId="41" fontId="26" fillId="0" borderId="1" xfId="33" applyNumberFormat="1" applyFont="1" applyBorder="1" applyAlignment="1">
      <alignment horizontal="center" vertical="center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Border="1" applyAlignment="1">
      <alignment vertical="top" wrapText="1"/>
    </xf>
    <xf numFmtId="0" fontId="9" fillId="0" borderId="4" xfId="8" applyFont="1" applyBorder="1" applyAlignment="1">
      <alignment horizontal="center" vertical="center"/>
    </xf>
    <xf numFmtId="0" fontId="10" fillId="0" borderId="2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0" fillId="0" borderId="2" xfId="7" applyNumberFormat="1" applyFont="1" applyFill="1" applyBorder="1" applyAlignment="1">
      <alignment horizontal="left" vertical="top" wrapText="1"/>
    </xf>
    <xf numFmtId="0" fontId="10" fillId="0" borderId="3" xfId="7" applyNumberFormat="1" applyFont="1" applyFill="1" applyBorder="1" applyAlignment="1">
      <alignment horizontal="left" vertical="top" wrapText="1"/>
    </xf>
    <xf numFmtId="0" fontId="15" fillId="0" borderId="4" xfId="8" applyFont="1" applyBorder="1" applyAlignment="1">
      <alignment horizontal="left"/>
    </xf>
    <xf numFmtId="0" fontId="10" fillId="0" borderId="2" xfId="8" applyFont="1" applyBorder="1" applyAlignment="1">
      <alignment vertical="top" wrapText="1"/>
    </xf>
    <xf numFmtId="0" fontId="10" fillId="0" borderId="3" xfId="8" applyFont="1" applyBorder="1" applyAlignment="1">
      <alignment vertical="top" wrapText="1"/>
    </xf>
    <xf numFmtId="0" fontId="10" fillId="0" borderId="2" xfId="7" applyNumberFormat="1" applyFont="1" applyBorder="1" applyAlignment="1">
      <alignment vertical="top" wrapText="1"/>
    </xf>
    <xf numFmtId="0" fontId="10" fillId="0" borderId="3" xfId="7" applyNumberFormat="1" applyFont="1" applyBorder="1" applyAlignment="1">
      <alignment vertical="top" wrapText="1"/>
    </xf>
    <xf numFmtId="0" fontId="10" fillId="0" borderId="2" xfId="7" applyNumberFormat="1" applyFont="1" applyFill="1" applyBorder="1" applyAlignment="1">
      <alignment vertical="top" wrapText="1"/>
    </xf>
    <xf numFmtId="0" fontId="10" fillId="0" borderId="3" xfId="7" applyNumberFormat="1" applyFont="1" applyFill="1" applyBorder="1" applyAlignment="1">
      <alignment vertical="top" wrapText="1"/>
    </xf>
    <xf numFmtId="0" fontId="13" fillId="0" borderId="0" xfId="8" applyFont="1" applyAlignment="1">
      <alignment horizontal="left"/>
    </xf>
    <xf numFmtId="0" fontId="18" fillId="0" borderId="0" xfId="8" applyFont="1" applyAlignment="1">
      <alignment horizontal="right"/>
    </xf>
    <xf numFmtId="0" fontId="14" fillId="0" borderId="0" xfId="8" applyFont="1" applyAlignment="1">
      <alignment horizontal="center" vertical="center"/>
    </xf>
    <xf numFmtId="0" fontId="10" fillId="0" borderId="2" xfId="8" applyFont="1" applyBorder="1" applyAlignment="1">
      <alignment horizontal="left" vertical="center" wrapText="1"/>
    </xf>
    <xf numFmtId="0" fontId="10" fillId="0" borderId="3" xfId="8" applyFont="1" applyBorder="1" applyAlignment="1">
      <alignment horizontal="left" vertical="center" wrapText="1"/>
    </xf>
    <xf numFmtId="0" fontId="13" fillId="0" borderId="8" xfId="8" applyFont="1" applyBorder="1" applyAlignment="1">
      <alignment horizontal="left"/>
    </xf>
    <xf numFmtId="0" fontId="18" fillId="0" borderId="0" xfId="8" applyFont="1" applyAlignment="1">
      <alignment horizontal="right" wrapText="1"/>
    </xf>
    <xf numFmtId="0" fontId="9" fillId="0" borderId="0" xfId="8" applyFont="1" applyAlignment="1">
      <alignment horizontal="center" vertical="center"/>
    </xf>
    <xf numFmtId="0" fontId="13" fillId="0" borderId="2" xfId="8" applyFont="1" applyBorder="1" applyAlignment="1">
      <alignment vertical="top" wrapText="1"/>
    </xf>
    <xf numFmtId="0" fontId="13" fillId="0" borderId="5" xfId="8" applyFont="1" applyBorder="1" applyAlignment="1">
      <alignment vertical="top" wrapText="1"/>
    </xf>
    <xf numFmtId="0" fontId="13" fillId="0" borderId="10" xfId="8" applyFont="1" applyBorder="1" applyAlignment="1">
      <alignment horizontal="left" vertical="top" wrapText="1"/>
    </xf>
    <xf numFmtId="0" fontId="13" fillId="0" borderId="11" xfId="8" applyFont="1" applyBorder="1" applyAlignment="1">
      <alignment horizontal="left" vertical="top" wrapText="1"/>
    </xf>
    <xf numFmtId="0" fontId="13" fillId="0" borderId="2" xfId="8" applyFont="1" applyBorder="1" applyAlignment="1">
      <alignment vertical="center" wrapText="1"/>
    </xf>
    <xf numFmtId="0" fontId="13" fillId="0" borderId="3" xfId="8" applyFont="1" applyBorder="1" applyAlignment="1">
      <alignment vertical="center" wrapText="1"/>
    </xf>
    <xf numFmtId="0" fontId="22" fillId="0" borderId="1" xfId="8" applyFont="1" applyBorder="1" applyAlignment="1">
      <alignment vertical="top" wrapText="1"/>
    </xf>
    <xf numFmtId="0" fontId="13" fillId="0" borderId="2" xfId="32" applyFont="1" applyBorder="1" applyAlignment="1">
      <alignment vertical="center" wrapText="1"/>
    </xf>
    <xf numFmtId="0" fontId="13" fillId="0" borderId="3" xfId="32" applyFont="1" applyBorder="1" applyAlignment="1">
      <alignment vertical="center" wrapText="1"/>
    </xf>
    <xf numFmtId="0" fontId="22" fillId="0" borderId="1" xfId="32" applyFont="1" applyBorder="1" applyAlignment="1">
      <alignment vertical="top" wrapText="1"/>
    </xf>
    <xf numFmtId="0" fontId="13" fillId="0" borderId="8" xfId="32" applyFont="1" applyBorder="1" applyAlignment="1">
      <alignment horizontal="left"/>
    </xf>
    <xf numFmtId="0" fontId="14" fillId="0" borderId="0" xfId="32" applyFont="1" applyAlignment="1">
      <alignment horizontal="center" vertical="center"/>
    </xf>
    <xf numFmtId="0" fontId="15" fillId="0" borderId="4" xfId="32" applyFont="1" applyBorder="1" applyAlignment="1">
      <alignment horizontal="left"/>
    </xf>
    <xf numFmtId="0" fontId="1" fillId="0" borderId="1" xfId="32" applyBorder="1" applyAlignment="1">
      <alignment horizontal="center" vertical="top"/>
    </xf>
    <xf numFmtId="0" fontId="10" fillId="0" borderId="2" xfId="32" applyFont="1" applyBorder="1" applyAlignment="1">
      <alignment vertical="top" wrapText="1"/>
    </xf>
    <xf numFmtId="0" fontId="10" fillId="0" borderId="3" xfId="32" applyFont="1" applyBorder="1" applyAlignment="1">
      <alignment vertical="top" wrapText="1"/>
    </xf>
    <xf numFmtId="0" fontId="13" fillId="0" borderId="2" xfId="32" applyFont="1" applyBorder="1" applyAlignment="1">
      <alignment vertical="top" wrapText="1"/>
    </xf>
    <xf numFmtId="0" fontId="13" fillId="0" borderId="5" xfId="32" applyFont="1" applyBorder="1" applyAlignment="1">
      <alignment vertical="top" wrapText="1"/>
    </xf>
    <xf numFmtId="0" fontId="13" fillId="0" borderId="2" xfId="7" applyNumberFormat="1" applyFont="1" applyFill="1" applyBorder="1" applyAlignment="1">
      <alignment vertical="top" wrapText="1"/>
    </xf>
    <xf numFmtId="0" fontId="13" fillId="0" borderId="3" xfId="7" applyNumberFormat="1" applyFont="1" applyFill="1" applyBorder="1" applyAlignment="1">
      <alignment vertical="top" wrapText="1"/>
    </xf>
    <xf numFmtId="0" fontId="13" fillId="0" borderId="5" xfId="0" applyFont="1" applyBorder="1" applyAlignment="1">
      <alignment horizontal="left" vertical="top" wrapText="1"/>
    </xf>
    <xf numFmtId="0" fontId="18" fillId="0" borderId="0" xfId="32" applyFont="1" applyAlignment="1">
      <alignment horizontal="right"/>
    </xf>
    <xf numFmtId="0" fontId="18" fillId="0" borderId="0" xfId="32" applyFont="1" applyAlignment="1">
      <alignment horizontal="right" wrapText="1"/>
    </xf>
    <xf numFmtId="0" fontId="9" fillId="0" borderId="4" xfId="32" applyFont="1" applyBorder="1" applyAlignment="1">
      <alignment horizontal="center" vertical="center"/>
    </xf>
    <xf numFmtId="0" fontId="10" fillId="0" borderId="1" xfId="32" applyFont="1" applyBorder="1" applyAlignment="1">
      <alignment horizontal="center" vertical="center" wrapText="1"/>
    </xf>
  </cellXfs>
  <cellStyles count="35">
    <cellStyle name="Денежный 2" xfId="1"/>
    <cellStyle name="Денежный 2 2" xfId="2"/>
    <cellStyle name="Денежный 3" xfId="29"/>
    <cellStyle name="Денежный 4" xfId="33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25"/>
    <cellStyle name="Обычный 17" xfId="10"/>
    <cellStyle name="Обычный 18" xfId="30"/>
    <cellStyle name="Обычный 19" xfId="31"/>
    <cellStyle name="Обычный 2" xfId="11"/>
    <cellStyle name="Обычный 2 2" xfId="12"/>
    <cellStyle name="Обычный 2 3" xfId="13"/>
    <cellStyle name="Обычный 20" xfId="32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7"/>
    <cellStyle name="Финансовый 4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34" zoomScaleNormal="100" workbookViewId="0">
      <selection activeCell="B8" sqref="B8:C8"/>
    </sheetView>
  </sheetViews>
  <sheetFormatPr defaultRowHeight="15" x14ac:dyDescent="0.25"/>
  <cols>
    <col min="1" max="1" width="6.42578125" style="31" bestFit="1" customWidth="1"/>
    <col min="2" max="2" width="33.28515625" style="32" customWidth="1"/>
    <col min="3" max="3" width="24.42578125" style="33" customWidth="1"/>
    <col min="4" max="4" width="10.140625" style="33" customWidth="1"/>
    <col min="5" max="5" width="13.42578125" style="9" customWidth="1"/>
    <col min="6" max="16384" width="9.140625" style="9"/>
  </cols>
  <sheetData>
    <row r="1" spans="1:5" s="1" customFormat="1" ht="21.75" customHeight="1" x14ac:dyDescent="0.2">
      <c r="A1" s="124" t="s">
        <v>2</v>
      </c>
      <c r="B1" s="124"/>
      <c r="C1" s="124"/>
      <c r="D1" s="124"/>
      <c r="E1" s="124"/>
    </row>
    <row r="2" spans="1:5" s="4" customFormat="1" ht="12.75" x14ac:dyDescent="0.2">
      <c r="A2" s="2" t="s">
        <v>1</v>
      </c>
      <c r="B2" s="125" t="s">
        <v>3</v>
      </c>
      <c r="C2" s="126"/>
      <c r="D2" s="3" t="s">
        <v>4</v>
      </c>
      <c r="E2" s="3" t="s">
        <v>5</v>
      </c>
    </row>
    <row r="3" spans="1:5" x14ac:dyDescent="0.25">
      <c r="A3" s="5">
        <v>1</v>
      </c>
      <c r="B3" s="6" t="s">
        <v>6</v>
      </c>
      <c r="C3" s="7" t="s">
        <v>7</v>
      </c>
      <c r="D3" s="7"/>
      <c r="E3" s="8"/>
    </row>
    <row r="4" spans="1:5" x14ac:dyDescent="0.25">
      <c r="A4" s="5">
        <v>2</v>
      </c>
      <c r="B4" s="6" t="s">
        <v>8</v>
      </c>
      <c r="C4" s="10">
        <v>26</v>
      </c>
      <c r="D4" s="10"/>
      <c r="E4" s="8"/>
    </row>
    <row r="5" spans="1:5" x14ac:dyDescent="0.25">
      <c r="A5" s="5">
        <v>3</v>
      </c>
      <c r="B5" s="6" t="s">
        <v>9</v>
      </c>
      <c r="C5" s="10">
        <v>9</v>
      </c>
      <c r="D5" s="10"/>
      <c r="E5" s="8"/>
    </row>
    <row r="6" spans="1:5" ht="15" customHeight="1" x14ac:dyDescent="0.25">
      <c r="A6" s="5">
        <v>4</v>
      </c>
      <c r="B6" s="6" t="s">
        <v>10</v>
      </c>
      <c r="C6" s="10">
        <v>2</v>
      </c>
      <c r="D6" s="10"/>
      <c r="E6" s="8"/>
    </row>
    <row r="7" spans="1:5" ht="15" customHeight="1" x14ac:dyDescent="0.25">
      <c r="A7" s="5">
        <v>5</v>
      </c>
      <c r="B7" s="6" t="s">
        <v>11</v>
      </c>
      <c r="C7" s="10" t="s">
        <v>12</v>
      </c>
      <c r="D7" s="10"/>
      <c r="E7" s="8"/>
    </row>
    <row r="8" spans="1:5" ht="15" customHeight="1" x14ac:dyDescent="0.25">
      <c r="A8" s="5">
        <v>6</v>
      </c>
      <c r="B8" s="127" t="s">
        <v>113</v>
      </c>
      <c r="C8" s="128"/>
      <c r="D8" s="5" t="s">
        <v>13</v>
      </c>
      <c r="E8" s="8"/>
    </row>
    <row r="9" spans="1:5" x14ac:dyDescent="0.25">
      <c r="A9" s="122">
        <v>7</v>
      </c>
      <c r="B9" s="123" t="s">
        <v>14</v>
      </c>
      <c r="C9" s="11" t="s">
        <v>15</v>
      </c>
      <c r="D9" s="11" t="s">
        <v>16</v>
      </c>
      <c r="E9" s="8"/>
    </row>
    <row r="10" spans="1:5" x14ac:dyDescent="0.25">
      <c r="A10" s="122"/>
      <c r="B10" s="123"/>
      <c r="C10" s="11" t="s">
        <v>17</v>
      </c>
      <c r="D10" s="11" t="s">
        <v>18</v>
      </c>
      <c r="E10" s="8"/>
    </row>
    <row r="11" spans="1:5" x14ac:dyDescent="0.25">
      <c r="A11" s="122"/>
      <c r="B11" s="123"/>
      <c r="C11" s="11" t="s">
        <v>19</v>
      </c>
      <c r="D11" s="11" t="s">
        <v>13</v>
      </c>
      <c r="E11" s="8"/>
    </row>
    <row r="12" spans="1:5" x14ac:dyDescent="0.25">
      <c r="A12" s="122">
        <v>8</v>
      </c>
      <c r="B12" s="123" t="s">
        <v>20</v>
      </c>
      <c r="C12" s="11" t="s">
        <v>21</v>
      </c>
      <c r="D12" s="11" t="s">
        <v>22</v>
      </c>
      <c r="E12" s="8">
        <v>92</v>
      </c>
    </row>
    <row r="13" spans="1:5" x14ac:dyDescent="0.25">
      <c r="A13" s="122"/>
      <c r="B13" s="123"/>
      <c r="C13" s="11" t="s">
        <v>19</v>
      </c>
      <c r="D13" s="11" t="s">
        <v>13</v>
      </c>
      <c r="E13" s="8">
        <v>27648</v>
      </c>
    </row>
    <row r="14" spans="1:5" ht="15" customHeight="1" x14ac:dyDescent="0.25">
      <c r="A14" s="122">
        <v>9</v>
      </c>
      <c r="B14" s="123" t="s">
        <v>23</v>
      </c>
      <c r="C14" s="11" t="s">
        <v>24</v>
      </c>
      <c r="D14" s="11" t="s">
        <v>18</v>
      </c>
      <c r="E14" s="8"/>
    </row>
    <row r="15" spans="1:5" x14ac:dyDescent="0.25">
      <c r="A15" s="122"/>
      <c r="B15" s="123"/>
      <c r="C15" s="11" t="s">
        <v>19</v>
      </c>
      <c r="D15" s="11" t="s">
        <v>13</v>
      </c>
      <c r="E15" s="8"/>
    </row>
    <row r="16" spans="1:5" ht="15" customHeight="1" x14ac:dyDescent="0.25">
      <c r="A16" s="122">
        <v>10</v>
      </c>
      <c r="B16" s="123" t="s">
        <v>25</v>
      </c>
      <c r="C16" s="11" t="s">
        <v>26</v>
      </c>
      <c r="D16" s="11" t="s">
        <v>18</v>
      </c>
      <c r="E16" s="8"/>
    </row>
    <row r="17" spans="1:5" x14ac:dyDescent="0.25">
      <c r="A17" s="122"/>
      <c r="B17" s="123"/>
      <c r="C17" s="11" t="s">
        <v>19</v>
      </c>
      <c r="D17" s="11" t="s">
        <v>13</v>
      </c>
      <c r="E17" s="8"/>
    </row>
    <row r="18" spans="1:5" ht="15" customHeight="1" x14ac:dyDescent="0.25">
      <c r="A18" s="122">
        <v>12</v>
      </c>
      <c r="B18" s="123" t="s">
        <v>27</v>
      </c>
      <c r="C18" s="11" t="s">
        <v>28</v>
      </c>
      <c r="D18" s="11" t="s">
        <v>18</v>
      </c>
      <c r="E18" s="8"/>
    </row>
    <row r="19" spans="1:5" x14ac:dyDescent="0.25">
      <c r="A19" s="122"/>
      <c r="B19" s="123"/>
      <c r="C19" s="11" t="s">
        <v>29</v>
      </c>
      <c r="D19" s="11" t="s">
        <v>18</v>
      </c>
      <c r="E19" s="8"/>
    </row>
    <row r="20" spans="1:5" x14ac:dyDescent="0.25">
      <c r="A20" s="122"/>
      <c r="B20" s="123"/>
      <c r="C20" s="11" t="s">
        <v>30</v>
      </c>
      <c r="D20" s="11" t="s">
        <v>18</v>
      </c>
      <c r="E20" s="8"/>
    </row>
    <row r="21" spans="1:5" x14ac:dyDescent="0.25">
      <c r="A21" s="122"/>
      <c r="B21" s="123"/>
      <c r="C21" s="11" t="s">
        <v>19</v>
      </c>
      <c r="D21" s="11" t="s">
        <v>13</v>
      </c>
      <c r="E21" s="8"/>
    </row>
    <row r="22" spans="1:5" ht="15" customHeight="1" x14ac:dyDescent="0.25">
      <c r="A22" s="122">
        <v>13</v>
      </c>
      <c r="B22" s="123" t="s">
        <v>31</v>
      </c>
      <c r="C22" s="11" t="s">
        <v>32</v>
      </c>
      <c r="D22" s="11" t="s">
        <v>33</v>
      </c>
      <c r="E22" s="8">
        <v>1</v>
      </c>
    </row>
    <row r="23" spans="1:5" x14ac:dyDescent="0.25">
      <c r="A23" s="122"/>
      <c r="B23" s="123"/>
      <c r="C23" s="11" t="s">
        <v>34</v>
      </c>
      <c r="D23" s="11" t="s">
        <v>18</v>
      </c>
      <c r="E23" s="8"/>
    </row>
    <row r="24" spans="1:5" x14ac:dyDescent="0.25">
      <c r="A24" s="122"/>
      <c r="B24" s="123"/>
      <c r="C24" s="11" t="s">
        <v>35</v>
      </c>
      <c r="D24" s="11" t="s">
        <v>22</v>
      </c>
      <c r="E24" s="8"/>
    </row>
    <row r="25" spans="1:5" x14ac:dyDescent="0.25">
      <c r="A25" s="122"/>
      <c r="B25" s="123"/>
      <c r="C25" s="11" t="s">
        <v>19</v>
      </c>
      <c r="D25" s="11" t="s">
        <v>13</v>
      </c>
      <c r="E25" s="8">
        <v>90000</v>
      </c>
    </row>
    <row r="26" spans="1:5" ht="15" customHeight="1" x14ac:dyDescent="0.25">
      <c r="A26" s="122">
        <v>14</v>
      </c>
      <c r="B26" s="123" t="s">
        <v>36</v>
      </c>
      <c r="C26" s="11" t="s">
        <v>37</v>
      </c>
      <c r="D26" s="11" t="s">
        <v>16</v>
      </c>
      <c r="E26" s="8"/>
    </row>
    <row r="27" spans="1:5" x14ac:dyDescent="0.25">
      <c r="A27" s="122"/>
      <c r="B27" s="123"/>
      <c r="C27" s="11" t="s">
        <v>38</v>
      </c>
      <c r="D27" s="11" t="s">
        <v>18</v>
      </c>
      <c r="E27" s="8"/>
    </row>
    <row r="28" spans="1:5" x14ac:dyDescent="0.25">
      <c r="A28" s="122"/>
      <c r="B28" s="123"/>
      <c r="C28" s="11" t="s">
        <v>19</v>
      </c>
      <c r="D28" s="11" t="s">
        <v>13</v>
      </c>
      <c r="E28" s="8"/>
    </row>
    <row r="29" spans="1:5" ht="15" customHeight="1" x14ac:dyDescent="0.25">
      <c r="A29" s="5">
        <v>15</v>
      </c>
      <c r="B29" s="129" t="s">
        <v>39</v>
      </c>
      <c r="C29" s="130"/>
      <c r="D29" s="10" t="s">
        <v>13</v>
      </c>
      <c r="E29" s="8">
        <f>E11+E13+E15+E17+E21+E25+E28</f>
        <v>117648</v>
      </c>
    </row>
    <row r="30" spans="1:5" ht="15" customHeight="1" x14ac:dyDescent="0.25">
      <c r="A30" s="122">
        <v>16</v>
      </c>
      <c r="B30" s="123" t="s">
        <v>40</v>
      </c>
      <c r="C30" s="12" t="s">
        <v>41</v>
      </c>
      <c r="D30" s="12" t="s">
        <v>18</v>
      </c>
      <c r="E30" s="8"/>
    </row>
    <row r="31" spans="1:5" x14ac:dyDescent="0.25">
      <c r="A31" s="122"/>
      <c r="B31" s="123"/>
      <c r="C31" s="12" t="s">
        <v>42</v>
      </c>
      <c r="D31" s="12" t="s">
        <v>18</v>
      </c>
      <c r="E31" s="8"/>
    </row>
    <row r="32" spans="1:5" x14ac:dyDescent="0.25">
      <c r="A32" s="122"/>
      <c r="B32" s="123"/>
      <c r="C32" s="13" t="s">
        <v>43</v>
      </c>
      <c r="D32" s="13" t="s">
        <v>22</v>
      </c>
      <c r="E32" s="8"/>
    </row>
    <row r="33" spans="1:5" x14ac:dyDescent="0.25">
      <c r="A33" s="122"/>
      <c r="B33" s="123"/>
      <c r="C33" s="12" t="s">
        <v>44</v>
      </c>
      <c r="D33" s="12" t="s">
        <v>18</v>
      </c>
      <c r="E33" s="8"/>
    </row>
    <row r="34" spans="1:5" x14ac:dyDescent="0.25">
      <c r="A34" s="122"/>
      <c r="B34" s="123"/>
      <c r="C34" s="12" t="s">
        <v>45</v>
      </c>
      <c r="D34" s="12" t="s">
        <v>18</v>
      </c>
      <c r="E34" s="8"/>
    </row>
    <row r="35" spans="1:5" x14ac:dyDescent="0.25">
      <c r="A35" s="122"/>
      <c r="B35" s="123"/>
      <c r="C35" s="12" t="s">
        <v>46</v>
      </c>
      <c r="D35" s="12" t="s">
        <v>18</v>
      </c>
      <c r="E35" s="8"/>
    </row>
    <row r="36" spans="1:5" x14ac:dyDescent="0.25">
      <c r="A36" s="122"/>
      <c r="B36" s="123"/>
      <c r="C36" s="11" t="s">
        <v>47</v>
      </c>
      <c r="D36" s="11" t="s">
        <v>22</v>
      </c>
      <c r="E36" s="8"/>
    </row>
    <row r="37" spans="1:5" x14ac:dyDescent="0.25">
      <c r="A37" s="122"/>
      <c r="B37" s="123"/>
      <c r="C37" s="11" t="s">
        <v>48</v>
      </c>
      <c r="D37" s="11" t="s">
        <v>22</v>
      </c>
      <c r="E37" s="8"/>
    </row>
    <row r="38" spans="1:5" x14ac:dyDescent="0.25">
      <c r="A38" s="122"/>
      <c r="B38" s="123"/>
      <c r="C38" s="11" t="s">
        <v>19</v>
      </c>
      <c r="D38" s="11" t="s">
        <v>13</v>
      </c>
      <c r="E38" s="8"/>
    </row>
    <row r="39" spans="1:5" x14ac:dyDescent="0.25">
      <c r="A39" s="122">
        <v>17</v>
      </c>
      <c r="B39" s="123" t="s">
        <v>49</v>
      </c>
      <c r="C39" s="11" t="s">
        <v>50</v>
      </c>
      <c r="D39" s="11" t="s">
        <v>18</v>
      </c>
      <c r="E39" s="8"/>
    </row>
    <row r="40" spans="1:5" x14ac:dyDescent="0.25">
      <c r="A40" s="122"/>
      <c r="B40" s="123"/>
      <c r="C40" s="12" t="s">
        <v>46</v>
      </c>
      <c r="D40" s="12" t="s">
        <v>18</v>
      </c>
      <c r="E40" s="8"/>
    </row>
    <row r="41" spans="1:5" x14ac:dyDescent="0.25">
      <c r="A41" s="122"/>
      <c r="B41" s="123"/>
      <c r="C41" s="11" t="s">
        <v>47</v>
      </c>
      <c r="D41" s="11" t="s">
        <v>22</v>
      </c>
      <c r="E41" s="8"/>
    </row>
    <row r="42" spans="1:5" x14ac:dyDescent="0.25">
      <c r="A42" s="122"/>
      <c r="B42" s="123"/>
      <c r="C42" s="11" t="s">
        <v>19</v>
      </c>
      <c r="D42" s="11" t="s">
        <v>13</v>
      </c>
      <c r="E42" s="8"/>
    </row>
    <row r="43" spans="1:5" x14ac:dyDescent="0.25">
      <c r="A43" s="122">
        <v>18</v>
      </c>
      <c r="B43" s="123" t="s">
        <v>51</v>
      </c>
      <c r="C43" s="11" t="s">
        <v>52</v>
      </c>
      <c r="D43" s="11" t="s">
        <v>18</v>
      </c>
      <c r="E43" s="8"/>
    </row>
    <row r="44" spans="1:5" x14ac:dyDescent="0.25">
      <c r="A44" s="122"/>
      <c r="B44" s="123"/>
      <c r="C44" s="14" t="s">
        <v>53</v>
      </c>
      <c r="D44" s="14" t="s">
        <v>22</v>
      </c>
      <c r="E44" s="8"/>
    </row>
    <row r="45" spans="1:5" x14ac:dyDescent="0.25">
      <c r="A45" s="122"/>
      <c r="B45" s="123"/>
      <c r="C45" s="11" t="s">
        <v>19</v>
      </c>
      <c r="D45" s="11" t="s">
        <v>13</v>
      </c>
      <c r="E45" s="8"/>
    </row>
    <row r="46" spans="1:5" ht="15" customHeight="1" x14ac:dyDescent="0.25">
      <c r="A46" s="122">
        <v>19</v>
      </c>
      <c r="B46" s="123" t="s">
        <v>54</v>
      </c>
      <c r="C46" s="14" t="s">
        <v>55</v>
      </c>
      <c r="D46" s="14" t="s">
        <v>18</v>
      </c>
      <c r="E46" s="8"/>
    </row>
    <row r="47" spans="1:5" x14ac:dyDescent="0.25">
      <c r="A47" s="122"/>
      <c r="B47" s="123"/>
      <c r="C47" s="14" t="s">
        <v>53</v>
      </c>
      <c r="D47" s="14" t="s">
        <v>22</v>
      </c>
      <c r="E47" s="8"/>
    </row>
    <row r="48" spans="1:5" x14ac:dyDescent="0.25">
      <c r="A48" s="122"/>
      <c r="B48" s="123"/>
      <c r="C48" s="11" t="s">
        <v>19</v>
      </c>
      <c r="D48" s="11" t="s">
        <v>13</v>
      </c>
      <c r="E48" s="8"/>
    </row>
    <row r="49" spans="1:8" ht="28.5" customHeight="1" x14ac:dyDescent="0.25">
      <c r="A49" s="15"/>
      <c r="B49" s="132" t="s">
        <v>56</v>
      </c>
      <c r="C49" s="133"/>
      <c r="D49" s="16" t="s">
        <v>13</v>
      </c>
      <c r="E49" s="17">
        <v>15635</v>
      </c>
    </row>
    <row r="50" spans="1:8" ht="15" customHeight="1" x14ac:dyDescent="0.25">
      <c r="A50" s="5">
        <v>20</v>
      </c>
      <c r="B50" s="134" t="s">
        <v>57</v>
      </c>
      <c r="C50" s="135"/>
      <c r="D50" s="11" t="s">
        <v>13</v>
      </c>
      <c r="E50" s="8">
        <v>39088</v>
      </c>
    </row>
    <row r="51" spans="1:8" ht="15" customHeight="1" x14ac:dyDescent="0.25">
      <c r="A51" s="5">
        <v>21</v>
      </c>
      <c r="B51" s="136" t="s">
        <v>58</v>
      </c>
      <c r="C51" s="137"/>
      <c r="D51" s="18" t="s">
        <v>13</v>
      </c>
      <c r="E51" s="19">
        <f>E50+E49+E48+E45+E42+E38</f>
        <v>54723</v>
      </c>
    </row>
    <row r="52" spans="1:8" ht="15" customHeight="1" x14ac:dyDescent="0.25">
      <c r="A52" s="5">
        <v>22</v>
      </c>
      <c r="B52" s="136" t="s">
        <v>59</v>
      </c>
      <c r="C52" s="137"/>
      <c r="D52" s="18" t="s">
        <v>13</v>
      </c>
      <c r="E52" s="19">
        <f>E51+E29</f>
        <v>172371</v>
      </c>
    </row>
    <row r="53" spans="1:8" ht="15" customHeight="1" x14ac:dyDescent="0.25">
      <c r="A53" s="5">
        <v>23</v>
      </c>
      <c r="B53" s="136" t="s">
        <v>60</v>
      </c>
      <c r="C53" s="137"/>
      <c r="D53" s="18" t="s">
        <v>13</v>
      </c>
      <c r="E53" s="19">
        <v>156352</v>
      </c>
    </row>
    <row r="55" spans="1:8" x14ac:dyDescent="0.25">
      <c r="A55" s="20"/>
      <c r="B55" s="138" t="s">
        <v>61</v>
      </c>
      <c r="C55" s="138"/>
      <c r="D55" s="21"/>
      <c r="E55" s="22"/>
      <c r="F55" s="23"/>
      <c r="G55" s="23"/>
      <c r="H55" s="23"/>
    </row>
    <row r="56" spans="1:8" x14ac:dyDescent="0.25">
      <c r="A56" s="20"/>
      <c r="B56" s="24" t="s">
        <v>62</v>
      </c>
      <c r="C56" s="25"/>
      <c r="D56" s="26" t="s">
        <v>63</v>
      </c>
      <c r="E56" s="22"/>
      <c r="F56" s="23"/>
      <c r="G56" s="23"/>
      <c r="H56" s="23"/>
    </row>
    <row r="57" spans="1:8" x14ac:dyDescent="0.25">
      <c r="A57" s="20"/>
      <c r="B57" s="24" t="s">
        <v>64</v>
      </c>
      <c r="C57" s="24"/>
      <c r="D57" s="21"/>
      <c r="E57" s="22"/>
      <c r="F57" s="23"/>
      <c r="G57" s="23"/>
      <c r="H57" s="23"/>
    </row>
    <row r="58" spans="1:8" x14ac:dyDescent="0.25">
      <c r="A58" s="20"/>
      <c r="B58" s="131" t="s">
        <v>65</v>
      </c>
      <c r="C58" s="131"/>
      <c r="D58" s="27"/>
      <c r="E58" s="22"/>
      <c r="F58" s="23"/>
      <c r="G58" s="23"/>
      <c r="H58" s="23"/>
    </row>
    <row r="59" spans="1:8" x14ac:dyDescent="0.25">
      <c r="A59" s="20"/>
      <c r="B59" s="28" t="s">
        <v>66</v>
      </c>
      <c r="C59" s="29"/>
      <c r="D59" s="27"/>
      <c r="E59" s="22"/>
      <c r="F59" s="23"/>
      <c r="G59" s="23"/>
      <c r="H59" s="23"/>
    </row>
    <row r="60" spans="1:8" x14ac:dyDescent="0.25">
      <c r="A60" s="20"/>
      <c r="B60" s="30" t="s">
        <v>66</v>
      </c>
      <c r="C60" s="29"/>
      <c r="D60" s="27"/>
      <c r="E60" s="22"/>
      <c r="F60" s="23"/>
      <c r="G60" s="23"/>
      <c r="H60" s="23"/>
    </row>
    <row r="61" spans="1:8" x14ac:dyDescent="0.25">
      <c r="A61" s="20"/>
      <c r="B61" s="30" t="s">
        <v>67</v>
      </c>
      <c r="C61" s="29"/>
      <c r="D61" s="27"/>
      <c r="E61" s="22"/>
      <c r="F61" s="23"/>
      <c r="G61" s="23"/>
      <c r="H61" s="23"/>
    </row>
  </sheetData>
  <mergeCells count="33">
    <mergeCell ref="B58:C58"/>
    <mergeCell ref="B49:C49"/>
    <mergeCell ref="B50:C50"/>
    <mergeCell ref="B51:C51"/>
    <mergeCell ref="B52:C52"/>
    <mergeCell ref="B53:C53"/>
    <mergeCell ref="B55:C55"/>
    <mergeCell ref="A39:A42"/>
    <mergeCell ref="B39:B42"/>
    <mergeCell ref="A43:A45"/>
    <mergeCell ref="B43:B45"/>
    <mergeCell ref="A46:A48"/>
    <mergeCell ref="B46:B48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12:A13"/>
    <mergeCell ref="B12:B13"/>
    <mergeCell ref="A1:E1"/>
    <mergeCell ref="B2:C2"/>
    <mergeCell ref="B8:C8"/>
    <mergeCell ref="A9:A11"/>
    <mergeCell ref="B9:B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B36" workbookViewId="0">
      <selection activeCell="B12" sqref="B12:C12"/>
    </sheetView>
  </sheetViews>
  <sheetFormatPr defaultRowHeight="15" x14ac:dyDescent="0.25"/>
  <cols>
    <col min="1" max="1" width="6.42578125" style="31" bestFit="1" customWidth="1"/>
    <col min="2" max="2" width="33.28515625" style="32" customWidth="1"/>
    <col min="3" max="3" width="24.42578125" style="33" customWidth="1"/>
    <col min="4" max="4" width="10.140625" style="33" customWidth="1"/>
    <col min="5" max="5" width="12.42578125" style="9" customWidth="1"/>
    <col min="6" max="16384" width="9.140625" style="9"/>
  </cols>
  <sheetData>
    <row r="1" spans="1:5" x14ac:dyDescent="0.25">
      <c r="C1" s="139" t="s">
        <v>68</v>
      </c>
      <c r="D1" s="139"/>
      <c r="E1" s="139"/>
    </row>
    <row r="2" spans="1:5" x14ac:dyDescent="0.25">
      <c r="C2" s="139" t="s">
        <v>69</v>
      </c>
      <c r="D2" s="139"/>
      <c r="E2" s="139"/>
    </row>
    <row r="3" spans="1:5" x14ac:dyDescent="0.25">
      <c r="C3" s="139" t="s">
        <v>70</v>
      </c>
      <c r="D3" s="139"/>
      <c r="E3" s="139"/>
    </row>
    <row r="4" spans="1:5" x14ac:dyDescent="0.25">
      <c r="C4" s="139" t="s">
        <v>71</v>
      </c>
      <c r="D4" s="139"/>
      <c r="E4" s="139"/>
    </row>
    <row r="5" spans="1:5" s="1" customFormat="1" ht="21.75" customHeight="1" x14ac:dyDescent="0.2">
      <c r="A5" s="124" t="s">
        <v>72</v>
      </c>
      <c r="B5" s="124"/>
      <c r="C5" s="124"/>
      <c r="D5" s="124"/>
      <c r="E5" s="124"/>
    </row>
    <row r="6" spans="1:5" s="4" customFormat="1" ht="12.75" x14ac:dyDescent="0.2">
      <c r="A6" s="2" t="s">
        <v>1</v>
      </c>
      <c r="B6" s="125" t="s">
        <v>3</v>
      </c>
      <c r="C6" s="126"/>
      <c r="D6" s="3" t="s">
        <v>4</v>
      </c>
      <c r="E6" s="2" t="s">
        <v>73</v>
      </c>
    </row>
    <row r="7" spans="1:5" x14ac:dyDescent="0.25">
      <c r="A7" s="5">
        <v>1</v>
      </c>
      <c r="B7" s="6" t="s">
        <v>6</v>
      </c>
      <c r="C7" s="7" t="s">
        <v>7</v>
      </c>
      <c r="D7" s="7"/>
      <c r="E7" s="8"/>
    </row>
    <row r="8" spans="1:5" x14ac:dyDescent="0.25">
      <c r="A8" s="5">
        <v>2</v>
      </c>
      <c r="B8" s="6" t="s">
        <v>8</v>
      </c>
      <c r="C8" s="10">
        <v>26</v>
      </c>
      <c r="D8" s="10"/>
      <c r="E8" s="8"/>
    </row>
    <row r="9" spans="1:5" x14ac:dyDescent="0.25">
      <c r="A9" s="5">
        <v>3</v>
      </c>
      <c r="B9" s="6" t="s">
        <v>9</v>
      </c>
      <c r="C9" s="10">
        <v>9</v>
      </c>
      <c r="D9" s="10"/>
      <c r="E9" s="8"/>
    </row>
    <row r="10" spans="1:5" ht="15" customHeight="1" x14ac:dyDescent="0.25">
      <c r="A10" s="5">
        <v>4</v>
      </c>
      <c r="B10" s="6" t="s">
        <v>10</v>
      </c>
      <c r="C10" s="10">
        <v>2</v>
      </c>
      <c r="D10" s="10"/>
      <c r="E10" s="8"/>
    </row>
    <row r="11" spans="1:5" ht="15" customHeight="1" x14ac:dyDescent="0.25">
      <c r="A11" s="5">
        <v>5</v>
      </c>
      <c r="B11" s="6" t="s">
        <v>11</v>
      </c>
      <c r="C11" s="10" t="s">
        <v>12</v>
      </c>
      <c r="D11" s="10"/>
      <c r="E11" s="8"/>
    </row>
    <row r="12" spans="1:5" ht="15" customHeight="1" x14ac:dyDescent="0.25">
      <c r="A12" s="5">
        <v>6</v>
      </c>
      <c r="B12" s="127" t="s">
        <v>114</v>
      </c>
      <c r="C12" s="128"/>
      <c r="D12" s="5" t="s">
        <v>13</v>
      </c>
      <c r="E12" s="8"/>
    </row>
    <row r="13" spans="1:5" x14ac:dyDescent="0.25">
      <c r="A13" s="122">
        <v>7</v>
      </c>
      <c r="B13" s="123" t="s">
        <v>14</v>
      </c>
      <c r="C13" s="14" t="s">
        <v>74</v>
      </c>
      <c r="D13" s="11" t="s">
        <v>16</v>
      </c>
      <c r="E13" s="34"/>
    </row>
    <row r="14" spans="1:5" x14ac:dyDescent="0.25">
      <c r="A14" s="122"/>
      <c r="B14" s="123"/>
      <c r="C14" s="11" t="s">
        <v>17</v>
      </c>
      <c r="D14" s="11" t="s">
        <v>18</v>
      </c>
      <c r="E14" s="34"/>
    </row>
    <row r="15" spans="1:5" x14ac:dyDescent="0.25">
      <c r="A15" s="122"/>
      <c r="B15" s="123"/>
      <c r="C15" s="11" t="s">
        <v>19</v>
      </c>
      <c r="D15" s="11" t="s">
        <v>13</v>
      </c>
      <c r="E15" s="34"/>
    </row>
    <row r="16" spans="1:5" x14ac:dyDescent="0.25">
      <c r="A16" s="122">
        <v>8</v>
      </c>
      <c r="B16" s="123" t="s">
        <v>20</v>
      </c>
      <c r="C16" s="11" t="s">
        <v>21</v>
      </c>
      <c r="D16" s="11" t="s">
        <v>22</v>
      </c>
      <c r="E16" s="34">
        <v>13</v>
      </c>
    </row>
    <row r="17" spans="1:5" x14ac:dyDescent="0.25">
      <c r="A17" s="122"/>
      <c r="B17" s="123"/>
      <c r="C17" s="11" t="s">
        <v>19</v>
      </c>
      <c r="D17" s="11" t="s">
        <v>13</v>
      </c>
      <c r="E17" s="34">
        <f>E16*260</f>
        <v>3380</v>
      </c>
    </row>
    <row r="18" spans="1:5" ht="15" customHeight="1" x14ac:dyDescent="0.25">
      <c r="A18" s="122">
        <v>9</v>
      </c>
      <c r="B18" s="123" t="s">
        <v>23</v>
      </c>
      <c r="C18" s="11" t="s">
        <v>24</v>
      </c>
      <c r="D18" s="11" t="s">
        <v>18</v>
      </c>
      <c r="E18" s="34"/>
    </row>
    <row r="19" spans="1:5" x14ac:dyDescent="0.25">
      <c r="A19" s="122"/>
      <c r="B19" s="123"/>
      <c r="C19" s="11" t="s">
        <v>19</v>
      </c>
      <c r="D19" s="11" t="s">
        <v>13</v>
      </c>
      <c r="E19" s="34"/>
    </row>
    <row r="20" spans="1:5" ht="15" customHeight="1" x14ac:dyDescent="0.25">
      <c r="A20" s="122">
        <v>10</v>
      </c>
      <c r="B20" s="123" t="s">
        <v>25</v>
      </c>
      <c r="C20" s="11" t="s">
        <v>26</v>
      </c>
      <c r="D20" s="11" t="s">
        <v>18</v>
      </c>
      <c r="E20" s="34"/>
    </row>
    <row r="21" spans="1:5" x14ac:dyDescent="0.25">
      <c r="A21" s="122"/>
      <c r="B21" s="123"/>
      <c r="C21" s="11" t="s">
        <v>19</v>
      </c>
      <c r="D21" s="11" t="s">
        <v>13</v>
      </c>
      <c r="E21" s="34"/>
    </row>
    <row r="22" spans="1:5" ht="15" customHeight="1" x14ac:dyDescent="0.25">
      <c r="A22" s="122">
        <v>12</v>
      </c>
      <c r="B22" s="123" t="s">
        <v>27</v>
      </c>
      <c r="C22" s="11" t="s">
        <v>28</v>
      </c>
      <c r="D22" s="11" t="s">
        <v>18</v>
      </c>
      <c r="E22" s="34"/>
    </row>
    <row r="23" spans="1:5" x14ac:dyDescent="0.25">
      <c r="A23" s="122"/>
      <c r="B23" s="123"/>
      <c r="C23" s="11" t="s">
        <v>29</v>
      </c>
      <c r="D23" s="11" t="s">
        <v>18</v>
      </c>
      <c r="E23" s="34"/>
    </row>
    <row r="24" spans="1:5" x14ac:dyDescent="0.25">
      <c r="A24" s="122"/>
      <c r="B24" s="123"/>
      <c r="C24" s="11" t="s">
        <v>30</v>
      </c>
      <c r="D24" s="11" t="s">
        <v>18</v>
      </c>
      <c r="E24" s="34">
        <v>2</v>
      </c>
    </row>
    <row r="25" spans="1:5" x14ac:dyDescent="0.25">
      <c r="A25" s="122"/>
      <c r="B25" s="123"/>
      <c r="C25" s="11" t="s">
        <v>19</v>
      </c>
      <c r="D25" s="11" t="s">
        <v>13</v>
      </c>
      <c r="E25" s="34">
        <f>E24*16000</f>
        <v>32000</v>
      </c>
    </row>
    <row r="26" spans="1:5" ht="15" customHeight="1" x14ac:dyDescent="0.25">
      <c r="A26" s="122">
        <v>13</v>
      </c>
      <c r="B26" s="123" t="s">
        <v>31</v>
      </c>
      <c r="C26" s="11" t="s">
        <v>32</v>
      </c>
      <c r="D26" s="11" t="s">
        <v>33</v>
      </c>
      <c r="E26" s="34">
        <v>2</v>
      </c>
    </row>
    <row r="27" spans="1:5" x14ac:dyDescent="0.25">
      <c r="A27" s="122"/>
      <c r="B27" s="123"/>
      <c r="C27" s="11" t="s">
        <v>34</v>
      </c>
      <c r="D27" s="11" t="s">
        <v>18</v>
      </c>
      <c r="E27" s="34"/>
    </row>
    <row r="28" spans="1:5" x14ac:dyDescent="0.25">
      <c r="A28" s="122"/>
      <c r="B28" s="123"/>
      <c r="C28" s="11" t="s">
        <v>35</v>
      </c>
      <c r="D28" s="11" t="s">
        <v>22</v>
      </c>
      <c r="E28" s="34"/>
    </row>
    <row r="29" spans="1:5" x14ac:dyDescent="0.25">
      <c r="A29" s="122"/>
      <c r="B29" s="123"/>
      <c r="C29" s="11" t="s">
        <v>19</v>
      </c>
      <c r="D29" s="11" t="s">
        <v>13</v>
      </c>
      <c r="E29" s="34">
        <f>E26*85000</f>
        <v>170000</v>
      </c>
    </row>
    <row r="30" spans="1:5" ht="15" customHeight="1" x14ac:dyDescent="0.25">
      <c r="A30" s="122">
        <v>14</v>
      </c>
      <c r="B30" s="123" t="s">
        <v>75</v>
      </c>
      <c r="C30" s="11" t="s">
        <v>76</v>
      </c>
      <c r="D30" s="11" t="s">
        <v>16</v>
      </c>
      <c r="E30" s="34"/>
    </row>
    <row r="31" spans="1:5" x14ac:dyDescent="0.25">
      <c r="A31" s="122"/>
      <c r="B31" s="123"/>
      <c r="C31" s="11" t="s">
        <v>77</v>
      </c>
      <c r="D31" s="11" t="s">
        <v>18</v>
      </c>
      <c r="E31" s="34"/>
    </row>
    <row r="32" spans="1:5" x14ac:dyDescent="0.25">
      <c r="A32" s="122"/>
      <c r="B32" s="123"/>
      <c r="C32" s="11" t="s">
        <v>19</v>
      </c>
      <c r="D32" s="11" t="s">
        <v>13</v>
      </c>
      <c r="E32" s="34"/>
    </row>
    <row r="33" spans="1:5" ht="15" customHeight="1" x14ac:dyDescent="0.25">
      <c r="A33" s="5">
        <v>15</v>
      </c>
      <c r="B33" s="129" t="s">
        <v>39</v>
      </c>
      <c r="C33" s="130"/>
      <c r="D33" s="10" t="s">
        <v>13</v>
      </c>
      <c r="E33" s="34">
        <f>E15+E17+E19+E21+E25+E29+E32</f>
        <v>205380</v>
      </c>
    </row>
    <row r="34" spans="1:5" ht="15" customHeight="1" x14ac:dyDescent="0.25">
      <c r="A34" s="122">
        <v>16</v>
      </c>
      <c r="B34" s="123" t="s">
        <v>40</v>
      </c>
      <c r="C34" s="12" t="s">
        <v>41</v>
      </c>
      <c r="D34" s="12" t="s">
        <v>18</v>
      </c>
      <c r="E34" s="34"/>
    </row>
    <row r="35" spans="1:5" x14ac:dyDescent="0.25">
      <c r="A35" s="122"/>
      <c r="B35" s="123"/>
      <c r="C35" s="12" t="s">
        <v>42</v>
      </c>
      <c r="D35" s="12" t="s">
        <v>18</v>
      </c>
      <c r="E35" s="34"/>
    </row>
    <row r="36" spans="1:5" x14ac:dyDescent="0.25">
      <c r="A36" s="122"/>
      <c r="B36" s="123"/>
      <c r="C36" s="13" t="s">
        <v>43</v>
      </c>
      <c r="D36" s="13" t="s">
        <v>22</v>
      </c>
      <c r="E36" s="34">
        <v>30</v>
      </c>
    </row>
    <row r="37" spans="1:5" x14ac:dyDescent="0.25">
      <c r="A37" s="122"/>
      <c r="B37" s="123"/>
      <c r="C37" s="12" t="s">
        <v>44</v>
      </c>
      <c r="D37" s="12" t="s">
        <v>18</v>
      </c>
      <c r="E37" s="34"/>
    </row>
    <row r="38" spans="1:5" x14ac:dyDescent="0.25">
      <c r="A38" s="122"/>
      <c r="B38" s="123"/>
      <c r="C38" s="12" t="s">
        <v>45</v>
      </c>
      <c r="D38" s="12" t="s">
        <v>18</v>
      </c>
      <c r="E38" s="34"/>
    </row>
    <row r="39" spans="1:5" x14ac:dyDescent="0.25">
      <c r="A39" s="122"/>
      <c r="B39" s="123"/>
      <c r="C39" s="12" t="s">
        <v>46</v>
      </c>
      <c r="D39" s="12" t="s">
        <v>18</v>
      </c>
      <c r="E39" s="34"/>
    </row>
    <row r="40" spans="1:5" x14ac:dyDescent="0.25">
      <c r="A40" s="122"/>
      <c r="B40" s="123"/>
      <c r="C40" s="11" t="s">
        <v>47</v>
      </c>
      <c r="D40" s="11" t="s">
        <v>22</v>
      </c>
      <c r="E40" s="34"/>
    </row>
    <row r="41" spans="1:5" x14ac:dyDescent="0.25">
      <c r="A41" s="122"/>
      <c r="B41" s="123"/>
      <c r="C41" s="11" t="s">
        <v>48</v>
      </c>
      <c r="D41" s="11" t="s">
        <v>22</v>
      </c>
      <c r="E41" s="34"/>
    </row>
    <row r="42" spans="1:5" x14ac:dyDescent="0.25">
      <c r="A42" s="122"/>
      <c r="B42" s="123"/>
      <c r="C42" s="11" t="s">
        <v>19</v>
      </c>
      <c r="D42" s="11" t="s">
        <v>13</v>
      </c>
      <c r="E42" s="35">
        <v>36000</v>
      </c>
    </row>
    <row r="43" spans="1:5" x14ac:dyDescent="0.25">
      <c r="A43" s="122">
        <v>17</v>
      </c>
      <c r="B43" s="123" t="s">
        <v>49</v>
      </c>
      <c r="C43" s="11" t="s">
        <v>50</v>
      </c>
      <c r="D43" s="11" t="s">
        <v>18</v>
      </c>
      <c r="E43" s="34"/>
    </row>
    <row r="44" spans="1:5" x14ac:dyDescent="0.25">
      <c r="A44" s="122"/>
      <c r="B44" s="123"/>
      <c r="C44" s="12" t="s">
        <v>46</v>
      </c>
      <c r="D44" s="12" t="s">
        <v>18</v>
      </c>
      <c r="E44" s="34"/>
    </row>
    <row r="45" spans="1:5" x14ac:dyDescent="0.25">
      <c r="A45" s="122"/>
      <c r="B45" s="123"/>
      <c r="C45" s="11" t="s">
        <v>47</v>
      </c>
      <c r="D45" s="11" t="s">
        <v>22</v>
      </c>
      <c r="E45" s="34"/>
    </row>
    <row r="46" spans="1:5" x14ac:dyDescent="0.25">
      <c r="A46" s="122"/>
      <c r="B46" s="123"/>
      <c r="C46" s="11" t="s">
        <v>19</v>
      </c>
      <c r="D46" s="11" t="s">
        <v>13</v>
      </c>
      <c r="E46" s="34"/>
    </row>
    <row r="47" spans="1:5" x14ac:dyDescent="0.25">
      <c r="A47" s="122">
        <v>18</v>
      </c>
      <c r="B47" s="123" t="s">
        <v>51</v>
      </c>
      <c r="C47" s="11" t="s">
        <v>52</v>
      </c>
      <c r="D47" s="11" t="s">
        <v>18</v>
      </c>
      <c r="E47" s="34"/>
    </row>
    <row r="48" spans="1:5" x14ac:dyDescent="0.25">
      <c r="A48" s="122"/>
      <c r="B48" s="123"/>
      <c r="C48" s="14" t="s">
        <v>53</v>
      </c>
      <c r="D48" s="14" t="s">
        <v>22</v>
      </c>
      <c r="E48" s="34"/>
    </row>
    <row r="49" spans="1:5" x14ac:dyDescent="0.25">
      <c r="A49" s="122"/>
      <c r="B49" s="123"/>
      <c r="C49" s="11" t="s">
        <v>19</v>
      </c>
      <c r="D49" s="11" t="s">
        <v>13</v>
      </c>
      <c r="E49" s="34"/>
    </row>
    <row r="50" spans="1:5" ht="15" customHeight="1" x14ac:dyDescent="0.25">
      <c r="A50" s="122">
        <v>19</v>
      </c>
      <c r="B50" s="123" t="s">
        <v>54</v>
      </c>
      <c r="C50" s="14" t="s">
        <v>55</v>
      </c>
      <c r="D50" s="14" t="s">
        <v>18</v>
      </c>
      <c r="E50" s="34"/>
    </row>
    <row r="51" spans="1:5" x14ac:dyDescent="0.25">
      <c r="A51" s="122"/>
      <c r="B51" s="123"/>
      <c r="C51" s="14" t="s">
        <v>53</v>
      </c>
      <c r="D51" s="14" t="s">
        <v>22</v>
      </c>
      <c r="E51" s="34"/>
    </row>
    <row r="52" spans="1:5" x14ac:dyDescent="0.25">
      <c r="A52" s="122"/>
      <c r="B52" s="123"/>
      <c r="C52" s="11" t="s">
        <v>19</v>
      </c>
      <c r="D52" s="11" t="s">
        <v>13</v>
      </c>
      <c r="E52" s="34"/>
    </row>
    <row r="53" spans="1:5" ht="28.5" customHeight="1" x14ac:dyDescent="0.25">
      <c r="A53" s="15"/>
      <c r="B53" s="132" t="s">
        <v>56</v>
      </c>
      <c r="C53" s="133"/>
      <c r="D53" s="16" t="s">
        <v>13</v>
      </c>
      <c r="E53" s="34">
        <f>E57*0.1</f>
        <v>23498.300000000003</v>
      </c>
    </row>
    <row r="54" spans="1:5" ht="15" customHeight="1" x14ac:dyDescent="0.25">
      <c r="A54" s="5">
        <v>20</v>
      </c>
      <c r="B54" s="134" t="s">
        <v>57</v>
      </c>
      <c r="C54" s="135"/>
      <c r="D54" s="11" t="s">
        <v>13</v>
      </c>
      <c r="E54" s="34">
        <f>E57*0.25</f>
        <v>58745.75</v>
      </c>
    </row>
    <row r="55" spans="1:5" ht="15" customHeight="1" x14ac:dyDescent="0.25">
      <c r="A55" s="5">
        <v>21</v>
      </c>
      <c r="B55" s="136" t="s">
        <v>58</v>
      </c>
      <c r="C55" s="137"/>
      <c r="D55" s="18" t="s">
        <v>13</v>
      </c>
      <c r="E55" s="34">
        <f>E54+E53+E52+E49+E46+E42</f>
        <v>118244.05</v>
      </c>
    </row>
    <row r="56" spans="1:5" ht="15" customHeight="1" x14ac:dyDescent="0.25">
      <c r="A56" s="5">
        <v>22</v>
      </c>
      <c r="B56" s="141" t="s">
        <v>78</v>
      </c>
      <c r="C56" s="142"/>
      <c r="D56" s="18" t="s">
        <v>13</v>
      </c>
      <c r="E56" s="34">
        <f>E55+E33</f>
        <v>323624.05</v>
      </c>
    </row>
    <row r="57" spans="1:5" ht="15" customHeight="1" x14ac:dyDescent="0.25">
      <c r="A57" s="5">
        <v>23</v>
      </c>
      <c r="B57" s="132" t="s">
        <v>79</v>
      </c>
      <c r="C57" s="133"/>
      <c r="D57" s="18" t="s">
        <v>13</v>
      </c>
      <c r="E57" s="34">
        <v>234983</v>
      </c>
    </row>
    <row r="58" spans="1:5" x14ac:dyDescent="0.25">
      <c r="B58" s="143" t="s">
        <v>80</v>
      </c>
      <c r="C58" s="143"/>
      <c r="D58" s="21"/>
      <c r="E58" s="22"/>
    </row>
    <row r="59" spans="1:5" x14ac:dyDescent="0.25">
      <c r="B59" s="24" t="s">
        <v>81</v>
      </c>
      <c r="C59" s="25"/>
      <c r="D59" s="140" t="s">
        <v>82</v>
      </c>
      <c r="E59" s="140"/>
    </row>
    <row r="60" spans="1:5" x14ac:dyDescent="0.25">
      <c r="B60" s="24" t="s">
        <v>83</v>
      </c>
      <c r="C60" s="25"/>
      <c r="D60" s="140" t="s">
        <v>84</v>
      </c>
      <c r="E60" s="140"/>
    </row>
    <row r="61" spans="1:5" x14ac:dyDescent="0.25">
      <c r="B61" s="24" t="s">
        <v>64</v>
      </c>
      <c r="C61" s="24"/>
      <c r="D61" s="21"/>
      <c r="E61" s="23"/>
    </row>
    <row r="62" spans="1:5" x14ac:dyDescent="0.25">
      <c r="B62" s="131" t="s">
        <v>65</v>
      </c>
      <c r="C62" s="131"/>
      <c r="D62" s="27"/>
      <c r="E62" s="23"/>
    </row>
    <row r="63" spans="1:5" x14ac:dyDescent="0.25">
      <c r="B63" s="28" t="s">
        <v>66</v>
      </c>
      <c r="C63" s="29"/>
      <c r="D63" s="27"/>
      <c r="E63" s="23"/>
    </row>
    <row r="64" spans="1:5" x14ac:dyDescent="0.25">
      <c r="B64" s="30" t="s">
        <v>66</v>
      </c>
      <c r="C64" s="29"/>
      <c r="D64" s="27"/>
      <c r="E64" s="23"/>
    </row>
    <row r="65" spans="2:5" x14ac:dyDescent="0.25">
      <c r="B65" s="30" t="s">
        <v>67</v>
      </c>
      <c r="C65" s="29"/>
      <c r="D65" s="27"/>
      <c r="E65" s="23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4" workbookViewId="0">
      <selection activeCell="B14" sqref="B14:C14"/>
    </sheetView>
  </sheetViews>
  <sheetFormatPr defaultRowHeight="15" x14ac:dyDescent="0.25"/>
  <cols>
    <col min="1" max="1" width="6.42578125" style="31" bestFit="1" customWidth="1"/>
    <col min="2" max="2" width="40.28515625" style="32" customWidth="1"/>
    <col min="3" max="3" width="24.42578125" style="33" customWidth="1"/>
    <col min="4" max="4" width="10.140625" style="33" customWidth="1"/>
    <col min="5" max="5" width="12.42578125" style="9" customWidth="1"/>
    <col min="6" max="6" width="12.85546875" style="9" hidden="1" customWidth="1"/>
    <col min="7" max="7" width="10.5703125" style="9" bestFit="1" customWidth="1"/>
    <col min="8" max="16384" width="9.140625" style="9"/>
  </cols>
  <sheetData>
    <row r="1" spans="1:8" x14ac:dyDescent="0.25">
      <c r="C1" s="139" t="s">
        <v>68</v>
      </c>
      <c r="D1" s="139"/>
      <c r="E1" s="139"/>
      <c r="F1" s="139"/>
    </row>
    <row r="2" spans="1:8" x14ac:dyDescent="0.25">
      <c r="C2" s="139" t="s">
        <v>69</v>
      </c>
      <c r="D2" s="139"/>
      <c r="E2" s="139"/>
      <c r="F2" s="139"/>
    </row>
    <row r="3" spans="1:8" x14ac:dyDescent="0.25">
      <c r="C3" s="139" t="s">
        <v>70</v>
      </c>
      <c r="D3" s="139"/>
      <c r="E3" s="139"/>
      <c r="F3" s="139"/>
    </row>
    <row r="4" spans="1:8" x14ac:dyDescent="0.25">
      <c r="C4" s="144" t="s">
        <v>85</v>
      </c>
      <c r="D4" s="139"/>
      <c r="E4" s="139"/>
      <c r="F4" s="139"/>
    </row>
    <row r="5" spans="1:8" s="1" customFormat="1" ht="21.75" customHeight="1" thickBot="1" x14ac:dyDescent="0.25">
      <c r="A5" s="145" t="s">
        <v>86</v>
      </c>
      <c r="B5" s="145"/>
      <c r="C5" s="145"/>
      <c r="D5" s="145"/>
      <c r="E5" s="145"/>
      <c r="F5" s="36"/>
    </row>
    <row r="6" spans="1:8" s="4" customFormat="1" ht="26.25" thickBot="1" x14ac:dyDescent="0.25">
      <c r="A6" s="2" t="s">
        <v>1</v>
      </c>
      <c r="B6" s="125" t="s">
        <v>3</v>
      </c>
      <c r="C6" s="126"/>
      <c r="D6" s="3" t="s">
        <v>4</v>
      </c>
      <c r="E6" s="37" t="s">
        <v>87</v>
      </c>
      <c r="F6" s="38" t="s">
        <v>88</v>
      </c>
    </row>
    <row r="7" spans="1:8" s="4" customFormat="1" x14ac:dyDescent="0.25">
      <c r="A7" s="39">
        <v>1</v>
      </c>
      <c r="B7" s="40" t="s">
        <v>6</v>
      </c>
      <c r="C7" s="41" t="s">
        <v>7</v>
      </c>
      <c r="D7" s="41"/>
      <c r="E7" s="42"/>
      <c r="F7" s="43"/>
      <c r="G7" s="44"/>
      <c r="H7" s="44"/>
    </row>
    <row r="8" spans="1:8" s="4" customFormat="1" x14ac:dyDescent="0.25">
      <c r="A8" s="45">
        <v>2</v>
      </c>
      <c r="B8" s="40" t="s">
        <v>89</v>
      </c>
      <c r="C8" s="46" t="s">
        <v>90</v>
      </c>
      <c r="D8" s="42"/>
      <c r="E8" s="42"/>
      <c r="F8" s="43"/>
      <c r="G8" s="44"/>
      <c r="H8" s="44"/>
    </row>
    <row r="9" spans="1:8" s="4" customFormat="1" x14ac:dyDescent="0.25">
      <c r="A9" s="45">
        <v>5</v>
      </c>
      <c r="B9" s="47" t="s">
        <v>11</v>
      </c>
      <c r="C9" s="48" t="s">
        <v>12</v>
      </c>
      <c r="D9" s="42"/>
      <c r="E9" s="42"/>
      <c r="F9" s="43"/>
      <c r="G9" s="44"/>
      <c r="H9" s="44"/>
    </row>
    <row r="10" spans="1:8" s="4" customFormat="1" x14ac:dyDescent="0.25">
      <c r="A10" s="45"/>
      <c r="B10" s="40" t="s">
        <v>0</v>
      </c>
      <c r="C10" s="40"/>
      <c r="D10" s="49" t="s">
        <v>16</v>
      </c>
      <c r="E10" s="50">
        <v>4100.6000000000004</v>
      </c>
      <c r="F10" s="43"/>
      <c r="G10" s="44"/>
      <c r="H10" s="44"/>
    </row>
    <row r="11" spans="1:8" s="4" customFormat="1" x14ac:dyDescent="0.25">
      <c r="A11" s="45"/>
      <c r="B11" s="146" t="s">
        <v>91</v>
      </c>
      <c r="C11" s="147"/>
      <c r="D11" s="49" t="s">
        <v>13</v>
      </c>
      <c r="E11" s="50">
        <v>-7787.63</v>
      </c>
      <c r="F11" s="43"/>
      <c r="G11" s="44"/>
      <c r="H11" s="44"/>
    </row>
    <row r="12" spans="1:8" s="4" customFormat="1" x14ac:dyDescent="0.25">
      <c r="A12" s="45"/>
      <c r="B12" s="146" t="s">
        <v>92</v>
      </c>
      <c r="C12" s="147"/>
      <c r="D12" s="48" t="s">
        <v>13</v>
      </c>
      <c r="E12" s="51">
        <f>E10*4.04*12</f>
        <v>198797.08800000005</v>
      </c>
      <c r="F12" s="43"/>
      <c r="G12" s="44"/>
      <c r="H12" s="44"/>
    </row>
    <row r="13" spans="1:8" s="4" customFormat="1" x14ac:dyDescent="0.25">
      <c r="A13" s="45"/>
      <c r="B13" s="146" t="s">
        <v>93</v>
      </c>
      <c r="C13" s="147"/>
      <c r="D13" s="48" t="s">
        <v>13</v>
      </c>
      <c r="E13" s="51">
        <f>E12-E11</f>
        <v>206584.71800000005</v>
      </c>
      <c r="F13" s="43"/>
      <c r="G13" s="44"/>
      <c r="H13" s="44"/>
    </row>
    <row r="14" spans="1:8" s="4" customFormat="1" ht="15.75" customHeight="1" thickBot="1" x14ac:dyDescent="0.3">
      <c r="A14" s="52">
        <v>6</v>
      </c>
      <c r="B14" s="148" t="s">
        <v>94</v>
      </c>
      <c r="C14" s="149"/>
      <c r="D14" s="53" t="s">
        <v>13</v>
      </c>
      <c r="E14" s="54">
        <f>E58</f>
        <v>185804.65130000003</v>
      </c>
      <c r="F14" s="55"/>
      <c r="G14" s="56"/>
      <c r="H14" s="23"/>
    </row>
    <row r="15" spans="1:8" x14ac:dyDescent="0.25">
      <c r="A15" s="122">
        <v>7</v>
      </c>
      <c r="B15" s="123" t="s">
        <v>14</v>
      </c>
      <c r="C15" s="14" t="s">
        <v>74</v>
      </c>
      <c r="D15" s="11" t="s">
        <v>16</v>
      </c>
      <c r="E15" s="34"/>
      <c r="F15" s="57"/>
    </row>
    <row r="16" spans="1:8" x14ac:dyDescent="0.25">
      <c r="A16" s="122"/>
      <c r="B16" s="123"/>
      <c r="C16" s="11" t="s">
        <v>17</v>
      </c>
      <c r="D16" s="11" t="s">
        <v>18</v>
      </c>
      <c r="E16" s="34"/>
      <c r="F16" s="57"/>
    </row>
    <row r="17" spans="1:6" x14ac:dyDescent="0.25">
      <c r="A17" s="122"/>
      <c r="B17" s="123"/>
      <c r="C17" s="11" t="s">
        <v>19</v>
      </c>
      <c r="D17" s="11" t="s">
        <v>13</v>
      </c>
      <c r="E17" s="34"/>
      <c r="F17" s="57"/>
    </row>
    <row r="18" spans="1:6" x14ac:dyDescent="0.25">
      <c r="A18" s="122">
        <v>8</v>
      </c>
      <c r="B18" s="123" t="s">
        <v>20</v>
      </c>
      <c r="C18" s="11" t="s">
        <v>21</v>
      </c>
      <c r="D18" s="11" t="s">
        <v>22</v>
      </c>
      <c r="E18" s="34"/>
      <c r="F18" s="57"/>
    </row>
    <row r="19" spans="1:6" x14ac:dyDescent="0.25">
      <c r="A19" s="122"/>
      <c r="B19" s="123"/>
      <c r="C19" s="11" t="s">
        <v>19</v>
      </c>
      <c r="D19" s="11" t="s">
        <v>13</v>
      </c>
      <c r="E19" s="34">
        <f>E13*0.1</f>
        <v>20658.471800000007</v>
      </c>
      <c r="F19" s="57"/>
    </row>
    <row r="20" spans="1:6" ht="15" customHeight="1" x14ac:dyDescent="0.25">
      <c r="A20" s="122">
        <v>9</v>
      </c>
      <c r="B20" s="123" t="s">
        <v>23</v>
      </c>
      <c r="C20" s="11" t="s">
        <v>24</v>
      </c>
      <c r="D20" s="11" t="s">
        <v>18</v>
      </c>
      <c r="E20" s="34"/>
      <c r="F20" s="57"/>
    </row>
    <row r="21" spans="1:6" x14ac:dyDescent="0.25">
      <c r="A21" s="122"/>
      <c r="B21" s="123"/>
      <c r="C21" s="11" t="s">
        <v>19</v>
      </c>
      <c r="D21" s="11" t="s">
        <v>13</v>
      </c>
      <c r="E21" s="34"/>
      <c r="F21" s="57"/>
    </row>
    <row r="22" spans="1:6" ht="15" customHeight="1" x14ac:dyDescent="0.25">
      <c r="A22" s="122">
        <v>10</v>
      </c>
      <c r="B22" s="123" t="s">
        <v>25</v>
      </c>
      <c r="C22" s="11" t="s">
        <v>26</v>
      </c>
      <c r="D22" s="11" t="s">
        <v>18</v>
      </c>
      <c r="E22" s="34"/>
      <c r="F22" s="57"/>
    </row>
    <row r="23" spans="1:6" x14ac:dyDescent="0.25">
      <c r="A23" s="122"/>
      <c r="B23" s="123"/>
      <c r="C23" s="11" t="s">
        <v>19</v>
      </c>
      <c r="D23" s="11" t="s">
        <v>13</v>
      </c>
      <c r="E23" s="34"/>
      <c r="F23" s="57"/>
    </row>
    <row r="24" spans="1:6" ht="15" customHeight="1" x14ac:dyDescent="0.25">
      <c r="A24" s="122">
        <v>12</v>
      </c>
      <c r="B24" s="123" t="s">
        <v>27</v>
      </c>
      <c r="C24" s="11" t="s">
        <v>28</v>
      </c>
      <c r="D24" s="11" t="s">
        <v>18</v>
      </c>
      <c r="E24" s="34"/>
      <c r="F24" s="57"/>
    </row>
    <row r="25" spans="1:6" x14ac:dyDescent="0.25">
      <c r="A25" s="122"/>
      <c r="B25" s="123"/>
      <c r="C25" s="11" t="s">
        <v>29</v>
      </c>
      <c r="D25" s="11" t="s">
        <v>18</v>
      </c>
      <c r="E25" s="34"/>
      <c r="F25" s="57"/>
    </row>
    <row r="26" spans="1:6" x14ac:dyDescent="0.25">
      <c r="A26" s="122"/>
      <c r="B26" s="123"/>
      <c r="C26" s="11" t="s">
        <v>30</v>
      </c>
      <c r="D26" s="11" t="s">
        <v>18</v>
      </c>
      <c r="E26" s="34"/>
      <c r="F26" s="57"/>
    </row>
    <row r="27" spans="1:6" x14ac:dyDescent="0.25">
      <c r="A27" s="122"/>
      <c r="B27" s="123"/>
      <c r="C27" s="11" t="s">
        <v>19</v>
      </c>
      <c r="D27" s="11" t="s">
        <v>13</v>
      </c>
      <c r="E27" s="34">
        <f>E26*16000</f>
        <v>0</v>
      </c>
      <c r="F27" s="57"/>
    </row>
    <row r="28" spans="1:6" ht="15" customHeight="1" x14ac:dyDescent="0.25">
      <c r="A28" s="122">
        <v>13</v>
      </c>
      <c r="B28" s="123" t="s">
        <v>31</v>
      </c>
      <c r="C28" s="11" t="s">
        <v>32</v>
      </c>
      <c r="D28" s="11" t="s">
        <v>33</v>
      </c>
      <c r="E28" s="34">
        <v>1</v>
      </c>
      <c r="F28" s="57"/>
    </row>
    <row r="29" spans="1:6" x14ac:dyDescent="0.25">
      <c r="A29" s="122"/>
      <c r="B29" s="123"/>
      <c r="C29" s="11" t="s">
        <v>34</v>
      </c>
      <c r="D29" s="11" t="s">
        <v>18</v>
      </c>
      <c r="E29" s="34">
        <v>72</v>
      </c>
      <c r="F29" s="57"/>
    </row>
    <row r="30" spans="1:6" x14ac:dyDescent="0.25">
      <c r="A30" s="122"/>
      <c r="B30" s="123"/>
      <c r="C30" s="11" t="s">
        <v>35</v>
      </c>
      <c r="D30" s="11" t="s">
        <v>22</v>
      </c>
      <c r="E30" s="34"/>
      <c r="F30" s="57"/>
    </row>
    <row r="31" spans="1:6" x14ac:dyDescent="0.25">
      <c r="A31" s="122"/>
      <c r="B31" s="123"/>
      <c r="C31" s="11" t="s">
        <v>19</v>
      </c>
      <c r="D31" s="11" t="s">
        <v>13</v>
      </c>
      <c r="E31" s="34">
        <f>E28*105000</f>
        <v>105000</v>
      </c>
      <c r="F31" s="57"/>
    </row>
    <row r="32" spans="1:6" ht="15" customHeight="1" x14ac:dyDescent="0.25">
      <c r="A32" s="122">
        <v>14</v>
      </c>
      <c r="B32" s="123" t="s">
        <v>36</v>
      </c>
      <c r="C32" s="11" t="s">
        <v>37</v>
      </c>
      <c r="D32" s="11" t="s">
        <v>16</v>
      </c>
      <c r="E32" s="34"/>
      <c r="F32" s="57"/>
    </row>
    <row r="33" spans="1:6" x14ac:dyDescent="0.25">
      <c r="A33" s="122"/>
      <c r="B33" s="123"/>
      <c r="C33" s="11" t="s">
        <v>38</v>
      </c>
      <c r="D33" s="11" t="s">
        <v>18</v>
      </c>
      <c r="E33" s="34"/>
      <c r="F33" s="57"/>
    </row>
    <row r="34" spans="1:6" x14ac:dyDescent="0.25">
      <c r="A34" s="122"/>
      <c r="B34" s="123"/>
      <c r="C34" s="11" t="s">
        <v>19</v>
      </c>
      <c r="D34" s="11" t="s">
        <v>13</v>
      </c>
      <c r="E34" s="34"/>
      <c r="F34" s="57"/>
    </row>
    <row r="35" spans="1:6" ht="15" customHeight="1" x14ac:dyDescent="0.25">
      <c r="A35" s="5">
        <v>15</v>
      </c>
      <c r="B35" s="129" t="s">
        <v>39</v>
      </c>
      <c r="C35" s="130"/>
      <c r="D35" s="10" t="s">
        <v>13</v>
      </c>
      <c r="E35" s="34">
        <f>E17+E19+E21+E23+E27+E31+E34</f>
        <v>125658.4718</v>
      </c>
      <c r="F35" s="58"/>
    </row>
    <row r="36" spans="1:6" ht="15" customHeight="1" x14ac:dyDescent="0.25">
      <c r="A36" s="122">
        <v>16</v>
      </c>
      <c r="B36" s="123" t="s">
        <v>40</v>
      </c>
      <c r="C36" s="12" t="s">
        <v>41</v>
      </c>
      <c r="D36" s="12" t="s">
        <v>18</v>
      </c>
      <c r="E36" s="34"/>
      <c r="F36" s="58"/>
    </row>
    <row r="37" spans="1:6" x14ac:dyDescent="0.25">
      <c r="A37" s="122"/>
      <c r="B37" s="123"/>
      <c r="C37" s="12" t="s">
        <v>42</v>
      </c>
      <c r="D37" s="12" t="s">
        <v>18</v>
      </c>
      <c r="E37" s="34"/>
      <c r="F37" s="58"/>
    </row>
    <row r="38" spans="1:6" x14ac:dyDescent="0.25">
      <c r="A38" s="122"/>
      <c r="B38" s="123"/>
      <c r="C38" s="13" t="s">
        <v>43</v>
      </c>
      <c r="D38" s="13" t="s">
        <v>22</v>
      </c>
      <c r="E38" s="34"/>
      <c r="F38" s="58"/>
    </row>
    <row r="39" spans="1:6" x14ac:dyDescent="0.25">
      <c r="A39" s="122"/>
      <c r="B39" s="123"/>
      <c r="C39" s="12" t="s">
        <v>44</v>
      </c>
      <c r="D39" s="12" t="s">
        <v>18</v>
      </c>
      <c r="E39" s="34"/>
      <c r="F39" s="58"/>
    </row>
    <row r="40" spans="1:6" x14ac:dyDescent="0.25">
      <c r="A40" s="122"/>
      <c r="B40" s="123"/>
      <c r="C40" s="12" t="s">
        <v>45</v>
      </c>
      <c r="D40" s="12" t="s">
        <v>18</v>
      </c>
      <c r="E40" s="34"/>
      <c r="F40" s="58"/>
    </row>
    <row r="41" spans="1:6" x14ac:dyDescent="0.25">
      <c r="A41" s="122"/>
      <c r="B41" s="123"/>
      <c r="C41" s="59" t="s">
        <v>95</v>
      </c>
      <c r="D41" s="12" t="s">
        <v>18</v>
      </c>
      <c r="E41" s="34"/>
      <c r="F41" s="57"/>
    </row>
    <row r="42" spans="1:6" x14ac:dyDescent="0.25">
      <c r="A42" s="122"/>
      <c r="B42" s="123"/>
      <c r="C42" s="11" t="s">
        <v>47</v>
      </c>
      <c r="D42" s="11" t="s">
        <v>22</v>
      </c>
      <c r="E42" s="34"/>
      <c r="F42" s="57"/>
    </row>
    <row r="43" spans="1:6" x14ac:dyDescent="0.25">
      <c r="A43" s="122"/>
      <c r="B43" s="123"/>
      <c r="C43" s="11" t="s">
        <v>48</v>
      </c>
      <c r="D43" s="11" t="s">
        <v>22</v>
      </c>
      <c r="E43" s="34"/>
      <c r="F43" s="57"/>
    </row>
    <row r="44" spans="1:6" x14ac:dyDescent="0.25">
      <c r="A44" s="122"/>
      <c r="B44" s="123"/>
      <c r="C44" s="11" t="s">
        <v>19</v>
      </c>
      <c r="D44" s="11" t="s">
        <v>13</v>
      </c>
      <c r="E44" s="35"/>
      <c r="F44" s="60"/>
    </row>
    <row r="45" spans="1:6" x14ac:dyDescent="0.25">
      <c r="A45" s="122">
        <v>17</v>
      </c>
      <c r="B45" s="123" t="s">
        <v>49</v>
      </c>
      <c r="C45" s="11" t="s">
        <v>50</v>
      </c>
      <c r="D45" s="11" t="s">
        <v>18</v>
      </c>
      <c r="E45" s="34"/>
      <c r="F45" s="60"/>
    </row>
    <row r="46" spans="1:6" x14ac:dyDescent="0.25">
      <c r="A46" s="122"/>
      <c r="B46" s="123"/>
      <c r="C46" s="12" t="s">
        <v>46</v>
      </c>
      <c r="D46" s="12" t="s">
        <v>18</v>
      </c>
      <c r="E46" s="34"/>
      <c r="F46" s="60"/>
    </row>
    <row r="47" spans="1:6" x14ac:dyDescent="0.25">
      <c r="A47" s="122"/>
      <c r="B47" s="123"/>
      <c r="C47" s="11" t="s">
        <v>47</v>
      </c>
      <c r="D47" s="11" t="s">
        <v>22</v>
      </c>
      <c r="E47" s="34"/>
      <c r="F47" s="58"/>
    </row>
    <row r="48" spans="1:6" x14ac:dyDescent="0.25">
      <c r="A48" s="122"/>
      <c r="B48" s="123"/>
      <c r="C48" s="11" t="s">
        <v>19</v>
      </c>
      <c r="D48" s="11" t="s">
        <v>13</v>
      </c>
      <c r="E48" s="34"/>
      <c r="F48" s="58"/>
    </row>
    <row r="49" spans="1:6" x14ac:dyDescent="0.25">
      <c r="A49" s="122">
        <v>18</v>
      </c>
      <c r="B49" s="123" t="s">
        <v>51</v>
      </c>
      <c r="C49" s="11" t="s">
        <v>52</v>
      </c>
      <c r="D49" s="11" t="s">
        <v>18</v>
      </c>
      <c r="E49" s="34"/>
      <c r="F49" s="60"/>
    </row>
    <row r="50" spans="1:6" x14ac:dyDescent="0.25">
      <c r="A50" s="122"/>
      <c r="B50" s="123"/>
      <c r="C50" s="14" t="s">
        <v>53</v>
      </c>
      <c r="D50" s="14" t="s">
        <v>22</v>
      </c>
      <c r="E50" s="34"/>
      <c r="F50" s="60"/>
    </row>
    <row r="51" spans="1:6" x14ac:dyDescent="0.25">
      <c r="A51" s="122"/>
      <c r="B51" s="123"/>
      <c r="C51" s="11" t="s">
        <v>19</v>
      </c>
      <c r="D51" s="11" t="s">
        <v>13</v>
      </c>
      <c r="E51" s="34"/>
      <c r="F51" s="60"/>
    </row>
    <row r="52" spans="1:6" ht="15" customHeight="1" x14ac:dyDescent="0.25">
      <c r="A52" s="122">
        <v>19</v>
      </c>
      <c r="B52" s="123" t="s">
        <v>54</v>
      </c>
      <c r="C52" s="14" t="s">
        <v>96</v>
      </c>
      <c r="D52" s="14" t="s">
        <v>18</v>
      </c>
      <c r="E52" s="34"/>
      <c r="F52" s="60"/>
    </row>
    <row r="53" spans="1:6" x14ac:dyDescent="0.25">
      <c r="A53" s="122"/>
      <c r="B53" s="123"/>
      <c r="C53" s="14" t="s">
        <v>97</v>
      </c>
      <c r="D53" s="14" t="s">
        <v>22</v>
      </c>
      <c r="E53" s="34"/>
      <c r="F53" s="60"/>
    </row>
    <row r="54" spans="1:6" x14ac:dyDescent="0.25">
      <c r="A54" s="122"/>
      <c r="B54" s="123"/>
      <c r="C54" s="11" t="s">
        <v>19</v>
      </c>
      <c r="D54" s="11" t="s">
        <v>13</v>
      </c>
      <c r="E54" s="34">
        <f>10*850</f>
        <v>8500</v>
      </c>
      <c r="F54" s="60"/>
    </row>
    <row r="55" spans="1:6" ht="28.5" customHeight="1" x14ac:dyDescent="0.25">
      <c r="A55" s="15"/>
      <c r="B55" s="132" t="s">
        <v>56</v>
      </c>
      <c r="C55" s="133"/>
      <c r="D55" s="16" t="s">
        <v>13</v>
      </c>
      <c r="E55" s="34">
        <f>E13*0.1</f>
        <v>20658.471800000007</v>
      </c>
      <c r="F55" s="61"/>
    </row>
    <row r="56" spans="1:6" ht="15" customHeight="1" x14ac:dyDescent="0.25">
      <c r="A56" s="5">
        <v>20</v>
      </c>
      <c r="B56" s="134" t="s">
        <v>57</v>
      </c>
      <c r="C56" s="135"/>
      <c r="D56" s="11" t="s">
        <v>13</v>
      </c>
      <c r="E56" s="34">
        <f>E13*0.15</f>
        <v>30987.707700000006</v>
      </c>
      <c r="F56" s="60"/>
    </row>
    <row r="57" spans="1:6" ht="15" customHeight="1" x14ac:dyDescent="0.25">
      <c r="A57" s="5">
        <v>21</v>
      </c>
      <c r="B57" s="136" t="s">
        <v>58</v>
      </c>
      <c r="C57" s="137"/>
      <c r="D57" s="18" t="s">
        <v>13</v>
      </c>
      <c r="E57" s="34">
        <f>E56+E55+E54+E51+E48+E44</f>
        <v>60146.179500000013</v>
      </c>
      <c r="F57" s="58"/>
    </row>
    <row r="58" spans="1:6" ht="15" customHeight="1" x14ac:dyDescent="0.25">
      <c r="A58" s="5">
        <v>22</v>
      </c>
      <c r="B58" s="136" t="s">
        <v>59</v>
      </c>
      <c r="C58" s="137"/>
      <c r="D58" s="18" t="s">
        <v>13</v>
      </c>
      <c r="E58" s="34">
        <f>E57+E35</f>
        <v>185804.65130000003</v>
      </c>
      <c r="F58" s="57"/>
    </row>
    <row r="59" spans="1:6" hidden="1" x14ac:dyDescent="0.25">
      <c r="A59" s="5">
        <v>24</v>
      </c>
      <c r="B59" s="150" t="s">
        <v>98</v>
      </c>
      <c r="C59" s="151"/>
      <c r="D59" s="18" t="s">
        <v>13</v>
      </c>
      <c r="E59" s="34">
        <f>'[1]26'!$E$42</f>
        <v>0</v>
      </c>
      <c r="F59" s="62"/>
    </row>
    <row r="60" spans="1:6" s="66" customFormat="1" ht="12.75" hidden="1" x14ac:dyDescent="0.2">
      <c r="A60" s="63"/>
      <c r="B60" s="152" t="s">
        <v>99</v>
      </c>
      <c r="C60" s="152"/>
      <c r="D60" s="64" t="s">
        <v>13</v>
      </c>
      <c r="E60" s="34"/>
      <c r="F60" s="65"/>
    </row>
    <row r="61" spans="1:6" x14ac:dyDescent="0.25">
      <c r="B61" s="143" t="s">
        <v>80</v>
      </c>
      <c r="C61" s="143"/>
      <c r="D61" s="21"/>
      <c r="E61" s="22"/>
      <c r="F61" s="67"/>
    </row>
    <row r="62" spans="1:6" x14ac:dyDescent="0.25">
      <c r="B62" s="24" t="s">
        <v>81</v>
      </c>
      <c r="C62" s="25"/>
      <c r="D62" s="140" t="s">
        <v>82</v>
      </c>
      <c r="E62" s="140"/>
    </row>
    <row r="63" spans="1:6" x14ac:dyDescent="0.25">
      <c r="B63" s="24" t="s">
        <v>83</v>
      </c>
      <c r="C63" s="25"/>
      <c r="D63" s="140" t="s">
        <v>84</v>
      </c>
      <c r="E63" s="140"/>
    </row>
    <row r="64" spans="1:6" x14ac:dyDescent="0.25">
      <c r="B64" s="24" t="s">
        <v>64</v>
      </c>
      <c r="C64" s="24"/>
      <c r="D64" s="21"/>
      <c r="E64" s="23"/>
    </row>
    <row r="65" spans="2:5" x14ac:dyDescent="0.25">
      <c r="B65" s="131" t="s">
        <v>65</v>
      </c>
      <c r="C65" s="131"/>
      <c r="D65" s="27"/>
      <c r="E65" s="23"/>
    </row>
    <row r="66" spans="2:5" x14ac:dyDescent="0.25">
      <c r="B66" s="28" t="s">
        <v>66</v>
      </c>
      <c r="C66" s="29"/>
      <c r="D66" s="27"/>
      <c r="E66" s="23"/>
    </row>
    <row r="67" spans="2:5" x14ac:dyDescent="0.25">
      <c r="B67" s="30" t="s">
        <v>66</v>
      </c>
      <c r="C67" s="29"/>
      <c r="D67" s="27"/>
      <c r="E67" s="23"/>
    </row>
    <row r="68" spans="2:5" x14ac:dyDescent="0.25">
      <c r="B68" s="30" t="s">
        <v>67</v>
      </c>
      <c r="C68" s="29"/>
      <c r="D68" s="27"/>
      <c r="E68" s="23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B14" sqref="B14:C14"/>
    </sheetView>
  </sheetViews>
  <sheetFormatPr defaultRowHeight="15" x14ac:dyDescent="0.25"/>
  <cols>
    <col min="1" max="1" width="6.42578125" style="68" bestFit="1" customWidth="1"/>
    <col min="2" max="2" width="40.28515625" style="69" customWidth="1"/>
    <col min="3" max="3" width="24.42578125" style="118" customWidth="1"/>
    <col min="4" max="4" width="10.140625" style="118" customWidth="1"/>
    <col min="5" max="5" width="12.42578125" style="70" customWidth="1"/>
    <col min="6" max="6" width="12.85546875" style="70" customWidth="1"/>
    <col min="7" max="7" width="13.85546875" style="70" customWidth="1"/>
    <col min="8" max="8" width="10.5703125" style="70" bestFit="1" customWidth="1"/>
    <col min="9" max="16384" width="9.140625" style="70"/>
  </cols>
  <sheetData>
    <row r="1" spans="1:9" x14ac:dyDescent="0.25">
      <c r="C1" s="167" t="s">
        <v>68</v>
      </c>
      <c r="D1" s="167"/>
      <c r="E1" s="167"/>
      <c r="F1" s="167"/>
      <c r="G1" s="167"/>
    </row>
    <row r="2" spans="1:9" x14ac:dyDescent="0.25">
      <c r="C2" s="167" t="s">
        <v>69</v>
      </c>
      <c r="D2" s="167"/>
      <c r="E2" s="167"/>
      <c r="F2" s="167"/>
      <c r="G2" s="167"/>
    </row>
    <row r="3" spans="1:9" x14ac:dyDescent="0.25">
      <c r="C3" s="167" t="s">
        <v>70</v>
      </c>
      <c r="D3" s="167"/>
      <c r="E3" s="167"/>
      <c r="F3" s="167"/>
      <c r="G3" s="167"/>
    </row>
    <row r="4" spans="1:9" x14ac:dyDescent="0.25">
      <c r="C4" s="168" t="s">
        <v>100</v>
      </c>
      <c r="D4" s="167"/>
      <c r="E4" s="167"/>
      <c r="F4" s="167"/>
      <c r="G4" s="167"/>
    </row>
    <row r="5" spans="1:9" s="1" customFormat="1" ht="21.75" customHeight="1" x14ac:dyDescent="0.2">
      <c r="A5" s="169" t="s">
        <v>101</v>
      </c>
      <c r="B5" s="169"/>
      <c r="C5" s="169"/>
      <c r="D5" s="169"/>
      <c r="E5" s="169"/>
      <c r="F5" s="169"/>
      <c r="G5" s="169"/>
    </row>
    <row r="6" spans="1:9" s="4" customFormat="1" ht="38.25" x14ac:dyDescent="0.2">
      <c r="A6" s="71" t="s">
        <v>1</v>
      </c>
      <c r="B6" s="170" t="s">
        <v>3</v>
      </c>
      <c r="C6" s="170"/>
      <c r="D6" s="71" t="s">
        <v>4</v>
      </c>
      <c r="E6" s="71" t="s">
        <v>102</v>
      </c>
      <c r="F6" s="38" t="s">
        <v>103</v>
      </c>
      <c r="G6" s="71" t="s">
        <v>104</v>
      </c>
    </row>
    <row r="7" spans="1:9" s="4" customFormat="1" x14ac:dyDescent="0.25">
      <c r="A7" s="72">
        <v>1</v>
      </c>
      <c r="B7" s="73" t="s">
        <v>6</v>
      </c>
      <c r="C7" s="74" t="s">
        <v>7</v>
      </c>
      <c r="D7" s="74"/>
      <c r="E7" s="75"/>
      <c r="F7" s="76"/>
      <c r="G7" s="76"/>
      <c r="H7" s="77"/>
      <c r="I7" s="77"/>
    </row>
    <row r="8" spans="1:9" s="4" customFormat="1" x14ac:dyDescent="0.25">
      <c r="A8" s="72">
        <v>2</v>
      </c>
      <c r="B8" s="73" t="s">
        <v>89</v>
      </c>
      <c r="C8" s="78" t="s">
        <v>90</v>
      </c>
      <c r="D8" s="75"/>
      <c r="E8" s="75"/>
      <c r="F8" s="76"/>
      <c r="G8" s="76"/>
      <c r="H8" s="77"/>
      <c r="I8" s="77"/>
    </row>
    <row r="9" spans="1:9" s="4" customFormat="1" x14ac:dyDescent="0.25">
      <c r="A9" s="72">
        <v>5</v>
      </c>
      <c r="B9" s="79" t="s">
        <v>11</v>
      </c>
      <c r="C9" s="80" t="s">
        <v>12</v>
      </c>
      <c r="D9" s="75"/>
      <c r="E9" s="75"/>
      <c r="F9" s="76"/>
      <c r="G9" s="76"/>
      <c r="H9" s="77"/>
      <c r="I9" s="77"/>
    </row>
    <row r="10" spans="1:9" s="4" customFormat="1" x14ac:dyDescent="0.25">
      <c r="A10" s="72"/>
      <c r="B10" s="73" t="s">
        <v>0</v>
      </c>
      <c r="C10" s="73"/>
      <c r="D10" s="81" t="s">
        <v>16</v>
      </c>
      <c r="E10" s="119">
        <v>4039</v>
      </c>
      <c r="F10" s="76"/>
      <c r="G10" s="76"/>
      <c r="H10" s="77"/>
      <c r="I10" s="77"/>
    </row>
    <row r="11" spans="1:9" s="4" customFormat="1" ht="15" customHeight="1" x14ac:dyDescent="0.25">
      <c r="A11" s="72"/>
      <c r="B11" s="162" t="s">
        <v>105</v>
      </c>
      <c r="C11" s="163"/>
      <c r="D11" s="81" t="s">
        <v>13</v>
      </c>
      <c r="E11" s="119">
        <v>56572</v>
      </c>
      <c r="F11" s="76"/>
      <c r="G11" s="76"/>
      <c r="H11" s="77"/>
      <c r="I11" s="77"/>
    </row>
    <row r="12" spans="1:9" s="4" customFormat="1" ht="15" customHeight="1" x14ac:dyDescent="0.25">
      <c r="A12" s="72"/>
      <c r="B12" s="164" t="s">
        <v>106</v>
      </c>
      <c r="C12" s="165"/>
      <c r="D12" s="80" t="s">
        <v>13</v>
      </c>
      <c r="E12" s="120">
        <v>195817</v>
      </c>
      <c r="F12" s="76"/>
      <c r="G12" s="76"/>
      <c r="H12" s="77"/>
      <c r="I12" s="77"/>
    </row>
    <row r="13" spans="1:9" s="4" customFormat="1" x14ac:dyDescent="0.25">
      <c r="A13" s="72"/>
      <c r="B13" s="164" t="s">
        <v>107</v>
      </c>
      <c r="C13" s="165"/>
      <c r="D13" s="80" t="s">
        <v>13</v>
      </c>
      <c r="E13" s="82">
        <f>E12-E11</f>
        <v>139245</v>
      </c>
      <c r="F13" s="76"/>
      <c r="G13" s="76"/>
      <c r="H13" s="77"/>
      <c r="I13" s="77"/>
    </row>
    <row r="14" spans="1:9" s="4" customFormat="1" ht="15.75" thickBot="1" x14ac:dyDescent="0.3">
      <c r="A14" s="83">
        <v>6</v>
      </c>
      <c r="B14" s="127" t="s">
        <v>115</v>
      </c>
      <c r="C14" s="166"/>
      <c r="D14" s="84" t="s">
        <v>13</v>
      </c>
      <c r="E14" s="85">
        <f>E59</f>
        <v>150941.45000000001</v>
      </c>
      <c r="F14" s="85">
        <f t="shared" ref="F14:G14" si="0">F59</f>
        <v>877620.22</v>
      </c>
      <c r="G14" s="85">
        <f t="shared" si="0"/>
        <v>39408.030000000006</v>
      </c>
      <c r="H14" s="86"/>
      <c r="I14" s="87"/>
    </row>
    <row r="15" spans="1:9" x14ac:dyDescent="0.25">
      <c r="A15" s="159">
        <v>7</v>
      </c>
      <c r="B15" s="123" t="s">
        <v>108</v>
      </c>
      <c r="C15" s="88" t="s">
        <v>74</v>
      </c>
      <c r="D15" s="11" t="s">
        <v>16</v>
      </c>
      <c r="E15" s="89"/>
      <c r="F15" s="90">
        <v>884.38</v>
      </c>
      <c r="G15" s="90"/>
    </row>
    <row r="16" spans="1:9" x14ac:dyDescent="0.25">
      <c r="A16" s="159"/>
      <c r="B16" s="123"/>
      <c r="C16" s="11" t="s">
        <v>17</v>
      </c>
      <c r="D16" s="11" t="s">
        <v>18</v>
      </c>
      <c r="E16" s="89"/>
      <c r="F16" s="91"/>
      <c r="G16" s="91"/>
    </row>
    <row r="17" spans="1:7" x14ac:dyDescent="0.25">
      <c r="A17" s="159"/>
      <c r="B17" s="123"/>
      <c r="C17" s="11" t="s">
        <v>19</v>
      </c>
      <c r="D17" s="11" t="s">
        <v>13</v>
      </c>
      <c r="E17" s="89">
        <v>100000</v>
      </c>
      <c r="F17" s="92">
        <f>708730.22-100000</f>
        <v>608730.22</v>
      </c>
      <c r="G17" s="92"/>
    </row>
    <row r="18" spans="1:7" x14ac:dyDescent="0.25">
      <c r="A18" s="159">
        <v>8</v>
      </c>
      <c r="B18" s="123" t="s">
        <v>20</v>
      </c>
      <c r="C18" s="11" t="s">
        <v>21</v>
      </c>
      <c r="D18" s="11" t="s">
        <v>22</v>
      </c>
      <c r="E18" s="89"/>
      <c r="F18" s="91"/>
      <c r="G18" s="91"/>
    </row>
    <row r="19" spans="1:7" x14ac:dyDescent="0.25">
      <c r="A19" s="159"/>
      <c r="B19" s="123"/>
      <c r="C19" s="11" t="s">
        <v>19</v>
      </c>
      <c r="D19" s="11" t="s">
        <v>13</v>
      </c>
      <c r="E19" s="89"/>
      <c r="F19" s="91"/>
      <c r="G19" s="91"/>
    </row>
    <row r="20" spans="1:7" ht="15" customHeight="1" x14ac:dyDescent="0.25">
      <c r="A20" s="159">
        <v>9</v>
      </c>
      <c r="B20" s="123" t="s">
        <v>23</v>
      </c>
      <c r="C20" s="11" t="s">
        <v>109</v>
      </c>
      <c r="D20" s="11" t="s">
        <v>18</v>
      </c>
      <c r="E20" s="89">
        <v>2</v>
      </c>
      <c r="F20" s="91"/>
      <c r="G20" s="91"/>
    </row>
    <row r="21" spans="1:7" x14ac:dyDescent="0.25">
      <c r="A21" s="159"/>
      <c r="B21" s="123"/>
      <c r="C21" s="11" t="s">
        <v>19</v>
      </c>
      <c r="D21" s="11" t="s">
        <v>13</v>
      </c>
      <c r="E21" s="89">
        <f>E20*4500</f>
        <v>9000</v>
      </c>
      <c r="F21" s="91"/>
      <c r="G21" s="91"/>
    </row>
    <row r="22" spans="1:7" ht="15" customHeight="1" x14ac:dyDescent="0.25">
      <c r="A22" s="159">
        <v>10</v>
      </c>
      <c r="B22" s="123" t="s">
        <v>25</v>
      </c>
      <c r="C22" s="11" t="s">
        <v>26</v>
      </c>
      <c r="D22" s="11" t="s">
        <v>18</v>
      </c>
      <c r="E22" s="89"/>
      <c r="F22" s="91"/>
      <c r="G22" s="91"/>
    </row>
    <row r="23" spans="1:7" x14ac:dyDescent="0.25">
      <c r="A23" s="159"/>
      <c r="B23" s="123"/>
      <c r="C23" s="11" t="s">
        <v>19</v>
      </c>
      <c r="D23" s="11" t="s">
        <v>13</v>
      </c>
      <c r="E23" s="89"/>
      <c r="F23" s="91"/>
      <c r="G23" s="91"/>
    </row>
    <row r="24" spans="1:7" ht="15" customHeight="1" x14ac:dyDescent="0.25">
      <c r="A24" s="159">
        <v>12</v>
      </c>
      <c r="B24" s="123" t="s">
        <v>27</v>
      </c>
      <c r="C24" s="11" t="s">
        <v>28</v>
      </c>
      <c r="D24" s="11" t="s">
        <v>18</v>
      </c>
      <c r="E24" s="89"/>
      <c r="F24" s="91"/>
      <c r="G24" s="91"/>
    </row>
    <row r="25" spans="1:7" x14ac:dyDescent="0.25">
      <c r="A25" s="159"/>
      <c r="B25" s="123"/>
      <c r="C25" s="11" t="s">
        <v>29</v>
      </c>
      <c r="D25" s="11" t="s">
        <v>18</v>
      </c>
      <c r="E25" s="89"/>
      <c r="F25" s="91"/>
      <c r="G25" s="91"/>
    </row>
    <row r="26" spans="1:7" x14ac:dyDescent="0.25">
      <c r="A26" s="159"/>
      <c r="B26" s="123"/>
      <c r="C26" s="11" t="s">
        <v>30</v>
      </c>
      <c r="D26" s="11" t="s">
        <v>18</v>
      </c>
      <c r="E26" s="89"/>
      <c r="F26" s="91"/>
      <c r="G26" s="91"/>
    </row>
    <row r="27" spans="1:7" x14ac:dyDescent="0.25">
      <c r="A27" s="159"/>
      <c r="B27" s="123"/>
      <c r="C27" s="11" t="s">
        <v>19</v>
      </c>
      <c r="D27" s="11" t="s">
        <v>13</v>
      </c>
      <c r="E27" s="89">
        <f>E26*16000</f>
        <v>0</v>
      </c>
      <c r="F27" s="91"/>
      <c r="G27" s="91"/>
    </row>
    <row r="28" spans="1:7" ht="15" customHeight="1" x14ac:dyDescent="0.25">
      <c r="A28" s="159">
        <v>13</v>
      </c>
      <c r="B28" s="123" t="s">
        <v>110</v>
      </c>
      <c r="C28" s="11" t="s">
        <v>32</v>
      </c>
      <c r="D28" s="11" t="s">
        <v>33</v>
      </c>
      <c r="E28" s="89"/>
      <c r="F28" s="93">
        <v>2</v>
      </c>
      <c r="G28" s="93"/>
    </row>
    <row r="29" spans="1:7" x14ac:dyDescent="0.25">
      <c r="A29" s="159"/>
      <c r="B29" s="123"/>
      <c r="C29" s="11" t="s">
        <v>34</v>
      </c>
      <c r="D29" s="11" t="s">
        <v>18</v>
      </c>
      <c r="E29" s="89">
        <v>72</v>
      </c>
      <c r="F29" s="91"/>
      <c r="G29" s="91"/>
    </row>
    <row r="30" spans="1:7" x14ac:dyDescent="0.25">
      <c r="A30" s="159"/>
      <c r="B30" s="123"/>
      <c r="C30" s="11" t="s">
        <v>35</v>
      </c>
      <c r="D30" s="11" t="s">
        <v>22</v>
      </c>
      <c r="E30" s="89"/>
      <c r="F30" s="91"/>
      <c r="G30" s="91"/>
    </row>
    <row r="31" spans="1:7" x14ac:dyDescent="0.25">
      <c r="A31" s="159"/>
      <c r="B31" s="123"/>
      <c r="C31" s="11" t="s">
        <v>19</v>
      </c>
      <c r="D31" s="11" t="s">
        <v>13</v>
      </c>
      <c r="E31" s="89"/>
      <c r="F31" s="94">
        <v>268890</v>
      </c>
      <c r="G31" s="94"/>
    </row>
    <row r="32" spans="1:7" ht="15" customHeight="1" x14ac:dyDescent="0.25">
      <c r="A32" s="159">
        <v>14</v>
      </c>
      <c r="B32" s="123" t="s">
        <v>36</v>
      </c>
      <c r="C32" s="11" t="s">
        <v>37</v>
      </c>
      <c r="D32" s="11" t="s">
        <v>16</v>
      </c>
      <c r="E32" s="89"/>
      <c r="F32" s="91"/>
      <c r="G32" s="94"/>
    </row>
    <row r="33" spans="1:7" x14ac:dyDescent="0.25">
      <c r="A33" s="159"/>
      <c r="B33" s="123"/>
      <c r="C33" s="88" t="s">
        <v>111</v>
      </c>
      <c r="D33" s="11" t="s">
        <v>18</v>
      </c>
      <c r="E33" s="89"/>
      <c r="F33" s="91"/>
      <c r="G33" s="94">
        <v>1284</v>
      </c>
    </row>
    <row r="34" spans="1:7" x14ac:dyDescent="0.25">
      <c r="A34" s="159"/>
      <c r="B34" s="123"/>
      <c r="C34" s="11" t="s">
        <v>19</v>
      </c>
      <c r="D34" s="11" t="s">
        <v>13</v>
      </c>
      <c r="E34" s="89"/>
      <c r="F34" s="91"/>
      <c r="G34" s="94">
        <v>11893.69</v>
      </c>
    </row>
    <row r="35" spans="1:7" ht="15" customHeight="1" x14ac:dyDescent="0.25">
      <c r="A35" s="95">
        <v>15</v>
      </c>
      <c r="B35" s="129" t="s">
        <v>39</v>
      </c>
      <c r="C35" s="130"/>
      <c r="D35" s="93" t="s">
        <v>13</v>
      </c>
      <c r="E35" s="121">
        <f>E17+E19+E21+E23+E27+E31+E34</f>
        <v>109000</v>
      </c>
      <c r="F35" s="121">
        <f t="shared" ref="F35:G35" si="1">F17+F19+F21+F23+F27+F31+F34</f>
        <v>877620.22</v>
      </c>
      <c r="G35" s="121">
        <f t="shared" si="1"/>
        <v>11893.69</v>
      </c>
    </row>
    <row r="36" spans="1:7" ht="15" customHeight="1" x14ac:dyDescent="0.25">
      <c r="A36" s="159">
        <v>16</v>
      </c>
      <c r="B36" s="123" t="s">
        <v>40</v>
      </c>
      <c r="C36" s="12" t="s">
        <v>41</v>
      </c>
      <c r="D36" s="12" t="s">
        <v>18</v>
      </c>
      <c r="E36" s="89"/>
      <c r="F36" s="96"/>
      <c r="G36" s="96"/>
    </row>
    <row r="37" spans="1:7" x14ac:dyDescent="0.25">
      <c r="A37" s="159"/>
      <c r="B37" s="123"/>
      <c r="C37" s="12" t="s">
        <v>42</v>
      </c>
      <c r="D37" s="12" t="s">
        <v>18</v>
      </c>
      <c r="E37" s="89"/>
      <c r="F37" s="96"/>
      <c r="G37" s="96"/>
    </row>
    <row r="38" spans="1:7" x14ac:dyDescent="0.25">
      <c r="A38" s="159"/>
      <c r="B38" s="123"/>
      <c r="C38" s="13" t="s">
        <v>43</v>
      </c>
      <c r="D38" s="13" t="s">
        <v>22</v>
      </c>
      <c r="E38" s="89"/>
      <c r="F38" s="96"/>
      <c r="G38" s="96"/>
    </row>
    <row r="39" spans="1:7" x14ac:dyDescent="0.25">
      <c r="A39" s="159"/>
      <c r="B39" s="123"/>
      <c r="C39" s="12" t="s">
        <v>44</v>
      </c>
      <c r="D39" s="12" t="s">
        <v>18</v>
      </c>
      <c r="E39" s="89"/>
      <c r="F39" s="96"/>
      <c r="G39" s="96"/>
    </row>
    <row r="40" spans="1:7" x14ac:dyDescent="0.25">
      <c r="A40" s="159"/>
      <c r="B40" s="123"/>
      <c r="C40" s="12" t="s">
        <v>45</v>
      </c>
      <c r="D40" s="12" t="s">
        <v>18</v>
      </c>
      <c r="E40" s="89"/>
      <c r="F40" s="96"/>
      <c r="G40" s="96"/>
    </row>
    <row r="41" spans="1:7" x14ac:dyDescent="0.25">
      <c r="A41" s="159"/>
      <c r="B41" s="123"/>
      <c r="C41" s="97" t="s">
        <v>95</v>
      </c>
      <c r="D41" s="12" t="s">
        <v>18</v>
      </c>
      <c r="E41" s="89"/>
      <c r="F41" s="91"/>
      <c r="G41" s="91"/>
    </row>
    <row r="42" spans="1:7" x14ac:dyDescent="0.25">
      <c r="A42" s="159"/>
      <c r="B42" s="123"/>
      <c r="C42" s="11" t="s">
        <v>47</v>
      </c>
      <c r="D42" s="11" t="s">
        <v>22</v>
      </c>
      <c r="E42" s="89"/>
      <c r="F42" s="91"/>
      <c r="G42" s="91"/>
    </row>
    <row r="43" spans="1:7" x14ac:dyDescent="0.25">
      <c r="A43" s="159"/>
      <c r="B43" s="123"/>
      <c r="C43" s="11" t="s">
        <v>48</v>
      </c>
      <c r="D43" s="11" t="s">
        <v>22</v>
      </c>
      <c r="E43" s="89">
        <v>25</v>
      </c>
      <c r="F43" s="91"/>
      <c r="G43" s="98">
        <v>353</v>
      </c>
    </row>
    <row r="44" spans="1:7" x14ac:dyDescent="0.25">
      <c r="A44" s="159"/>
      <c r="B44" s="123"/>
      <c r="C44" s="11" t="s">
        <v>19</v>
      </c>
      <c r="D44" s="11" t="s">
        <v>13</v>
      </c>
      <c r="E44" s="99">
        <f>E43*254</f>
        <v>6350</v>
      </c>
      <c r="F44" s="90"/>
      <c r="G44" s="94">
        <f>28320.65-6350-6350</f>
        <v>15620.650000000001</v>
      </c>
    </row>
    <row r="45" spans="1:7" x14ac:dyDescent="0.25">
      <c r="A45" s="159">
        <v>17</v>
      </c>
      <c r="B45" s="123" t="s">
        <v>49</v>
      </c>
      <c r="C45" s="11" t="s">
        <v>50</v>
      </c>
      <c r="D45" s="11" t="s">
        <v>18</v>
      </c>
      <c r="E45" s="89"/>
      <c r="F45" s="90"/>
      <c r="G45" s="90"/>
    </row>
    <row r="46" spans="1:7" x14ac:dyDescent="0.25">
      <c r="A46" s="159"/>
      <c r="B46" s="123"/>
      <c r="C46" s="11" t="s">
        <v>48</v>
      </c>
      <c r="D46" s="12" t="s">
        <v>18</v>
      </c>
      <c r="E46" s="89">
        <v>25</v>
      </c>
      <c r="F46" s="90"/>
      <c r="G46" s="100">
        <v>25</v>
      </c>
    </row>
    <row r="47" spans="1:7" x14ac:dyDescent="0.25">
      <c r="A47" s="159"/>
      <c r="B47" s="123"/>
      <c r="C47" s="11" t="s">
        <v>47</v>
      </c>
      <c r="D47" s="11" t="s">
        <v>22</v>
      </c>
      <c r="E47" s="89"/>
      <c r="F47" s="96"/>
      <c r="G47" s="96"/>
    </row>
    <row r="48" spans="1:7" x14ac:dyDescent="0.25">
      <c r="A48" s="159"/>
      <c r="B48" s="123"/>
      <c r="C48" s="11" t="s">
        <v>19</v>
      </c>
      <c r="D48" s="11" t="s">
        <v>13</v>
      </c>
      <c r="E48" s="89">
        <f>E46*254</f>
        <v>6350</v>
      </c>
      <c r="F48" s="96"/>
      <c r="G48" s="96"/>
    </row>
    <row r="49" spans="1:7" x14ac:dyDescent="0.25">
      <c r="A49" s="159">
        <v>18</v>
      </c>
      <c r="B49" s="123" t="s">
        <v>51</v>
      </c>
      <c r="C49" s="11" t="s">
        <v>52</v>
      </c>
      <c r="D49" s="11" t="s">
        <v>18</v>
      </c>
      <c r="E49" s="89"/>
      <c r="F49" s="90"/>
      <c r="G49" s="90"/>
    </row>
    <row r="50" spans="1:7" ht="15" customHeight="1" x14ac:dyDescent="0.25">
      <c r="A50" s="159"/>
      <c r="B50" s="123"/>
      <c r="C50" s="11" t="s">
        <v>112</v>
      </c>
      <c r="D50" s="11" t="s">
        <v>22</v>
      </c>
      <c r="E50" s="89"/>
      <c r="F50" s="89"/>
      <c r="G50" s="100">
        <v>108</v>
      </c>
    </row>
    <row r="51" spans="1:7" x14ac:dyDescent="0.25">
      <c r="A51" s="159"/>
      <c r="B51" s="123"/>
      <c r="C51" s="88" t="s">
        <v>53</v>
      </c>
      <c r="D51" s="88" t="s">
        <v>22</v>
      </c>
      <c r="E51" s="89"/>
      <c r="F51" s="90"/>
      <c r="G51" s="90"/>
    </row>
    <row r="52" spans="1:7" x14ac:dyDescent="0.25">
      <c r="A52" s="159"/>
      <c r="B52" s="123"/>
      <c r="C52" s="11" t="s">
        <v>19</v>
      </c>
      <c r="D52" s="11" t="s">
        <v>13</v>
      </c>
      <c r="E52" s="89"/>
      <c r="F52" s="90"/>
      <c r="G52" s="94">
        <v>11893.69</v>
      </c>
    </row>
    <row r="53" spans="1:7" ht="15" customHeight="1" x14ac:dyDescent="0.25">
      <c r="A53" s="159">
        <v>19</v>
      </c>
      <c r="B53" s="123" t="s">
        <v>54</v>
      </c>
      <c r="C53" s="88" t="s">
        <v>96</v>
      </c>
      <c r="D53" s="88" t="s">
        <v>18</v>
      </c>
      <c r="E53" s="89"/>
      <c r="F53" s="90"/>
      <c r="G53" s="90"/>
    </row>
    <row r="54" spans="1:7" x14ac:dyDescent="0.25">
      <c r="A54" s="159"/>
      <c r="B54" s="123"/>
      <c r="C54" s="88" t="s">
        <v>53</v>
      </c>
      <c r="D54" s="88" t="s">
        <v>22</v>
      </c>
      <c r="E54" s="89"/>
      <c r="F54" s="90"/>
      <c r="G54" s="90"/>
    </row>
    <row r="55" spans="1:7" x14ac:dyDescent="0.25">
      <c r="A55" s="159"/>
      <c r="B55" s="123"/>
      <c r="C55" s="11" t="s">
        <v>19</v>
      </c>
      <c r="D55" s="11" t="s">
        <v>13</v>
      </c>
      <c r="E55" s="89">
        <f>E54*1390</f>
        <v>0</v>
      </c>
      <c r="F55" s="90"/>
      <c r="G55" s="90"/>
    </row>
    <row r="56" spans="1:7" ht="28.5" customHeight="1" x14ac:dyDescent="0.25">
      <c r="A56" s="101"/>
      <c r="B56" s="160" t="s">
        <v>56</v>
      </c>
      <c r="C56" s="161"/>
      <c r="D56" s="102" t="s">
        <v>13</v>
      </c>
      <c r="E56" s="89">
        <f>E13*0.06</f>
        <v>8354.6999999999989</v>
      </c>
      <c r="F56" s="103"/>
      <c r="G56" s="103"/>
    </row>
    <row r="57" spans="1:7" ht="15" customHeight="1" x14ac:dyDescent="0.25">
      <c r="A57" s="95">
        <v>20</v>
      </c>
      <c r="B57" s="134" t="s">
        <v>57</v>
      </c>
      <c r="C57" s="135"/>
      <c r="D57" s="11" t="s">
        <v>13</v>
      </c>
      <c r="E57" s="89">
        <f>E13*0.15</f>
        <v>20886.75</v>
      </c>
      <c r="F57" s="90"/>
      <c r="G57" s="90"/>
    </row>
    <row r="58" spans="1:7" ht="15" customHeight="1" x14ac:dyDescent="0.25">
      <c r="A58" s="95">
        <v>21</v>
      </c>
      <c r="B58" s="136" t="s">
        <v>58</v>
      </c>
      <c r="C58" s="137"/>
      <c r="D58" s="18" t="s">
        <v>13</v>
      </c>
      <c r="E58" s="121">
        <f>E57+E56+E55+E52+E48+E44</f>
        <v>41941.449999999997</v>
      </c>
      <c r="F58" s="121">
        <f t="shared" ref="F58:G58" si="2">F57+F56+F55+F52+F48+F44</f>
        <v>0</v>
      </c>
      <c r="G58" s="121">
        <f t="shared" si="2"/>
        <v>27514.340000000004</v>
      </c>
    </row>
    <row r="59" spans="1:7" ht="15" customHeight="1" x14ac:dyDescent="0.25">
      <c r="A59" s="95">
        <v>22</v>
      </c>
      <c r="B59" s="136" t="s">
        <v>59</v>
      </c>
      <c r="C59" s="137"/>
      <c r="D59" s="18" t="s">
        <v>13</v>
      </c>
      <c r="E59" s="121">
        <f>E58+E35</f>
        <v>150941.45000000001</v>
      </c>
      <c r="F59" s="121">
        <f t="shared" ref="F59:G59" si="3">F58+F35</f>
        <v>877620.22</v>
      </c>
      <c r="G59" s="121">
        <f t="shared" si="3"/>
        <v>39408.030000000006</v>
      </c>
    </row>
    <row r="60" spans="1:7" hidden="1" x14ac:dyDescent="0.25">
      <c r="A60" s="95">
        <v>24</v>
      </c>
      <c r="B60" s="153" t="s">
        <v>98</v>
      </c>
      <c r="C60" s="154"/>
      <c r="D60" s="18" t="s">
        <v>13</v>
      </c>
      <c r="E60" s="89">
        <f>'[1]26'!$E$42</f>
        <v>0</v>
      </c>
      <c r="F60" s="104"/>
      <c r="G60" s="104"/>
    </row>
    <row r="61" spans="1:7" s="108" customFormat="1" ht="12.75" hidden="1" x14ac:dyDescent="0.2">
      <c r="A61" s="105"/>
      <c r="B61" s="155" t="s">
        <v>99</v>
      </c>
      <c r="C61" s="155"/>
      <c r="D61" s="106" t="s">
        <v>13</v>
      </c>
      <c r="E61" s="89"/>
      <c r="F61" s="107"/>
      <c r="G61" s="107"/>
    </row>
    <row r="62" spans="1:7" x14ac:dyDescent="0.25">
      <c r="B62" s="156" t="s">
        <v>80</v>
      </c>
      <c r="C62" s="156"/>
      <c r="D62" s="109"/>
      <c r="E62" s="110"/>
      <c r="F62" s="111"/>
      <c r="G62" s="111"/>
    </row>
    <row r="63" spans="1:7" x14ac:dyDescent="0.25">
      <c r="B63" s="112" t="s">
        <v>81</v>
      </c>
      <c r="C63" s="113"/>
      <c r="D63" s="157" t="s">
        <v>82</v>
      </c>
      <c r="E63" s="157"/>
    </row>
    <row r="64" spans="1:7" x14ac:dyDescent="0.25">
      <c r="B64" s="112" t="s">
        <v>83</v>
      </c>
      <c r="C64" s="113"/>
      <c r="D64" s="157" t="s">
        <v>84</v>
      </c>
      <c r="E64" s="157"/>
    </row>
    <row r="65" spans="2:5" x14ac:dyDescent="0.25">
      <c r="B65" s="112" t="s">
        <v>64</v>
      </c>
      <c r="C65" s="112"/>
      <c r="D65" s="109"/>
      <c r="E65" s="87"/>
    </row>
    <row r="66" spans="2:5" x14ac:dyDescent="0.25">
      <c r="B66" s="158" t="s">
        <v>65</v>
      </c>
      <c r="C66" s="158"/>
      <c r="D66" s="114"/>
      <c r="E66" s="87"/>
    </row>
    <row r="67" spans="2:5" x14ac:dyDescent="0.25">
      <c r="B67" s="115" t="s">
        <v>66</v>
      </c>
      <c r="C67" s="116"/>
      <c r="D67" s="114"/>
      <c r="E67" s="87"/>
    </row>
    <row r="68" spans="2:5" x14ac:dyDescent="0.25">
      <c r="B68" s="117" t="s">
        <v>66</v>
      </c>
      <c r="C68" s="116"/>
      <c r="D68" s="114"/>
      <c r="E68" s="87"/>
    </row>
    <row r="69" spans="2:5" x14ac:dyDescent="0.25">
      <c r="B69" s="117" t="s">
        <v>67</v>
      </c>
      <c r="C69" s="116"/>
      <c r="D69" s="114"/>
      <c r="E69" s="87"/>
    </row>
  </sheetData>
  <mergeCells count="43">
    <mergeCell ref="B6:C6"/>
    <mergeCell ref="C1:G1"/>
    <mergeCell ref="C2:G2"/>
    <mergeCell ref="C3:G3"/>
    <mergeCell ref="C4:G4"/>
    <mergeCell ref="A5:G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2"/>
    <mergeCell ref="B49:B52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6:C66"/>
    <mergeCell ref="A53:A55"/>
    <mergeCell ref="B53:B55"/>
    <mergeCell ref="B56:C56"/>
    <mergeCell ref="B57:C57"/>
    <mergeCell ref="B58:C58"/>
    <mergeCell ref="B59:C59"/>
    <mergeCell ref="B60:C60"/>
    <mergeCell ref="B61:C61"/>
    <mergeCell ref="B62:C62"/>
    <mergeCell ref="D63:E63"/>
    <mergeCell ref="D64:E6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2015-03-27T09:47:29Z</dcterms:created>
  <dcterms:modified xsi:type="dcterms:W3CDTF">2015-03-28T09:13:32Z</dcterms:modified>
</cp:coreProperties>
</file>