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3"/>
  </bookViews>
  <sheets>
    <sheet name="план 11" sheetId="8" r:id="rId1"/>
    <sheet name="план 12" sheetId="5" r:id="rId2"/>
    <sheet name="план 13" sheetId="2" r:id="rId3"/>
    <sheet name="план 14" sheetId="11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14'!$A$1:$F$68</definedName>
  </definedNames>
  <calcPr calcId="145621"/>
</workbook>
</file>

<file path=xl/calcChain.xml><?xml version="1.0" encoding="utf-8"?>
<calcChain xmlns="http://schemas.openxmlformats.org/spreadsheetml/2006/main">
  <c r="E48" i="11" l="1"/>
  <c r="E57" i="11" s="1"/>
  <c r="E44" i="11"/>
  <c r="E21" i="11"/>
  <c r="E35" i="11" s="1"/>
  <c r="E13" i="11"/>
  <c r="E49" i="8"/>
  <c r="E52" i="8" s="1"/>
  <c r="E34" i="8"/>
  <c r="E25" i="8"/>
  <c r="E15" i="8"/>
  <c r="E11" i="8"/>
  <c r="E54" i="5"/>
  <c r="E53" i="5"/>
  <c r="E55" i="5" s="1"/>
  <c r="E56" i="5" s="1"/>
  <c r="E17" i="5"/>
  <c r="E33" i="5" s="1"/>
  <c r="E54" i="2"/>
  <c r="E31" i="2"/>
  <c r="E12" i="2"/>
  <c r="E13" i="2" s="1"/>
  <c r="E29" i="8" l="1"/>
  <c r="E58" i="11"/>
  <c r="E14" i="11" s="1"/>
  <c r="E53" i="8"/>
  <c r="E55" i="2"/>
  <c r="E19" i="2"/>
  <c r="E35" i="2" s="1"/>
  <c r="E56" i="2"/>
  <c r="E57" i="2" s="1"/>
  <c r="E58" i="2" s="1"/>
  <c r="E14" i="2" s="1"/>
</calcChain>
</file>

<file path=xl/sharedStrings.xml><?xml version="1.0" encoding="utf-8"?>
<sst xmlns="http://schemas.openxmlformats.org/spreadsheetml/2006/main" count="536" uniqueCount="109">
  <si>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</si>
  <si>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</si>
  <si>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</si>
  <si>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</si>
  <si>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</si>
  <si>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 xml:space="preserve">"____"______________________ 2013 г.  
</t>
  </si>
  <si>
    <t>План работ  по текущему ремонту  на 2013 г  по дому №27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</si>
  <si>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</si>
  <si>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</si>
  <si>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</si>
  <si>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</si>
  <si>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</si>
  <si>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</si>
  <si>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</si>
  <si>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27 / 9 / 2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</si>
  <si>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</si>
  <si>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</si>
  <si>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</si>
  <si>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</si>
  <si>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</si>
  <si>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</si>
  <si>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</si>
  <si>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</si>
  <si>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Кровля</t>
  </si>
  <si>
    <t>бетонная лотковая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</si>
  <si>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</si>
  <si>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</si>
  <si>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</si>
  <si>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</si>
  <si>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</si>
  <si>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</si>
  <si>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</si>
  <si>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</si>
  <si>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</si>
  <si>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</si>
  <si>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</si>
  <si>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замена на пластиковые</t>
  </si>
  <si>
    <t>слуховые окна</t>
  </si>
  <si>
    <t xml:space="preserve"> двери тамб/вход.</t>
  </si>
  <si>
    <t>Подъезды</t>
  </si>
  <si>
    <t>внутрен.отделка 1хэтажей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</si>
  <si>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</si>
  <si>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</si>
  <si>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</si>
  <si>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</si>
  <si>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</si>
  <si>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</si>
  <si>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</si>
  <si>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</si>
  <si>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</si>
  <si>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</si>
  <si>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</si>
  <si>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</si>
  <si>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</si>
  <si>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</si>
  <si>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</si>
  <si>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</si>
  <si>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</si>
  <si>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</si>
  <si>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</si>
  <si>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монометры, термометры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</si>
  <si>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</si>
  <si>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</si>
  <si>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</si>
  <si>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</si>
  <si>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</si>
  <si>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труба 20 м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</si>
  <si>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</si>
  <si>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</si>
  <si>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</si>
  <si>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</si>
  <si>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</si>
  <si>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</si>
  <si>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</si>
  <si>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</si>
  <si>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</si>
  <si>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</si>
  <si>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</si>
  <si>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</si>
  <si>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</si>
  <si>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</si>
  <si>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</si>
  <si>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</si>
  <si>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2012 г  по дому №27</t>
  </si>
  <si>
    <t>План 2012 г.</t>
  </si>
  <si>
    <t>№ дома</t>
  </si>
  <si>
    <t>этажей</t>
  </si>
  <si>
    <t>кол-во подъездов</t>
  </si>
  <si>
    <t>подъездные окна</t>
  </si>
  <si>
    <t>внутрен.отделка</t>
  </si>
  <si>
    <t>Всего запланировано по дому на 2012 год, руб.</t>
  </si>
  <si>
    <t>План начислений с учетом остатка за 2011г.</t>
  </si>
  <si>
    <t>План работы   по текущему ремонту  на 2011 г  по дому №27</t>
  </si>
  <si>
    <t>План 2011 г.</t>
  </si>
  <si>
    <t>материал-мягкая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</si>
  <si>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</si>
  <si>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</si>
  <si>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</si>
  <si>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</si>
  <si>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 xml:space="preserve">"____"______________________ 2014 г.  
</t>
  </si>
  <si>
    <t>План работ  по текущему ремонту  на 2014 г  по дому №27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</si>
  <si>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</si>
  <si>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</si>
  <si>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</si>
  <si>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</si>
  <si>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балкон кв.70,69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</si>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</sst>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0" xfId="10" applyFont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10" applyNumberFormat="1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17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14" fillId="0" borderId="0" xfId="0" applyNumberFormat="1" applyFont="1"/>
    <xf numFmtId="0" fontId="16" fillId="0" borderId="2" xfId="0" applyFont="1" applyBorder="1" applyAlignment="1">
      <alignment horizontal="center" vertical="top"/>
    </xf>
    <xf numFmtId="0" fontId="17" fillId="0" borderId="11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top" wrapText="1"/>
    </xf>
    <xf numFmtId="0" fontId="16" fillId="0" borderId="11" xfId="0" applyFont="1" applyBorder="1"/>
    <xf numFmtId="164" fontId="16" fillId="0" borderId="0" xfId="0" applyNumberFormat="1" applyFont="1"/>
    <xf numFmtId="0" fontId="1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horizontal="center" vertical="top"/>
    </xf>
    <xf numFmtId="0" fontId="13" fillId="0" borderId="1" xfId="10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9" fillId="0" borderId="1" xfId="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3" fillId="0" borderId="1" xfId="10" applyNumberFormat="1" applyFont="1" applyFill="1" applyBorder="1" applyAlignment="1">
      <alignment vertical="top" wrapText="1"/>
    </xf>
    <xf numFmtId="0" fontId="13" fillId="0" borderId="1" xfId="1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5" fillId="0" borderId="5" xfId="0" applyFont="1" applyBorder="1"/>
    <xf numFmtId="0" fontId="14" fillId="0" borderId="5" xfId="0" applyFont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1" xfId="1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3" fillId="0" borderId="1" xfId="10" applyNumberFormat="1" applyFont="1" applyBorder="1" applyAlignment="1">
      <alignment vertical="top" wrapText="1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/>
    </xf>
    <xf numFmtId="0" fontId="15" fillId="0" borderId="6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3" fillId="0" borderId="6" xfId="10" applyNumberFormat="1" applyFont="1" applyBorder="1" applyAlignment="1">
      <alignment vertical="top" wrapText="1"/>
    </xf>
    <xf numFmtId="0" fontId="13" fillId="0" borderId="3" xfId="10" applyNumberFormat="1" applyFont="1" applyBorder="1" applyAlignment="1">
      <alignment vertical="top" wrapText="1"/>
    </xf>
    <xf numFmtId="0" fontId="13" fillId="0" borderId="1" xfId="10" applyNumberFormat="1" applyFont="1" applyFill="1" applyBorder="1" applyAlignment="1">
      <alignment vertical="top" wrapText="1"/>
    </xf>
    <xf numFmtId="0" fontId="13" fillId="0" borderId="6" xfId="10" applyNumberFormat="1" applyFont="1" applyFill="1" applyBorder="1" applyAlignment="1">
      <alignment vertical="top" wrapText="1"/>
    </xf>
    <xf numFmtId="0" fontId="13" fillId="0" borderId="3" xfId="10" applyNumberFormat="1" applyFont="1" applyFill="1" applyBorder="1" applyAlignment="1">
      <alignment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5" fillId="0" borderId="12" xfId="0" applyFont="1" applyBorder="1" applyAlignment="1">
      <alignment horizontal="left"/>
    </xf>
    <xf numFmtId="0" fontId="11" fillId="0" borderId="0" xfId="0" applyFont="1" applyAlignment="1">
      <alignment horizontal="right" wrapText="1"/>
    </xf>
    <xf numFmtId="0" fontId="15" fillId="0" borderId="8" xfId="0" applyFont="1" applyBorder="1" applyAlignment="1">
      <alignment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1" fillId="0" borderId="1" xfId="0" applyFont="1" applyBorder="1" applyAlignment="1">
      <alignment vertical="top" wrapText="1"/>
    </xf>
    <xf numFmtId="0" fontId="15" fillId="0" borderId="6" xfId="10" applyNumberFormat="1" applyFont="1" applyFill="1" applyBorder="1" applyAlignment="1">
      <alignment vertical="top" wrapText="1"/>
    </xf>
    <xf numFmtId="0" fontId="15" fillId="0" borderId="3" xfId="10" applyNumberFormat="1" applyFont="1" applyFill="1" applyBorder="1" applyAlignment="1">
      <alignment vertical="top" wrapText="1"/>
    </xf>
    <xf numFmtId="0" fontId="15" fillId="0" borderId="8" xfId="0" applyFont="1" applyBorder="1" applyAlignment="1">
      <alignment horizontal="left" vertical="top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13" zoomScaleNormal="100" workbookViewId="0">
      <selection activeCell="B8" sqref="B8:C8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3.28515625" style="58" customWidth="1"/>
    <col min="4" max="4" width="11" style="58" customWidth="1"/>
    <col min="5" max="5" width="15.7109375" customWidth="1"/>
  </cols>
  <sheetData>
    <row r="1" spans="1:5" s="3" customFormat="1" ht="29.25" customHeight="1" x14ac:dyDescent="0.2">
      <c r="A1" s="65" t="s">
        <v>92</v>
      </c>
      <c r="B1" s="65"/>
      <c r="C1" s="65"/>
      <c r="D1" s="65"/>
    </row>
    <row r="2" spans="1:5" s="8" customFormat="1" ht="12.75" x14ac:dyDescent="0.25">
      <c r="A2" s="4" t="s">
        <v>1</v>
      </c>
      <c r="B2" s="66" t="s">
        <v>7</v>
      </c>
      <c r="C2" s="67"/>
      <c r="D2" s="5" t="s">
        <v>8</v>
      </c>
      <c r="E2" s="5" t="s">
        <v>93</v>
      </c>
    </row>
    <row r="3" spans="1:5" x14ac:dyDescent="0.25">
      <c r="A3" s="34">
        <v>1</v>
      </c>
      <c r="B3" s="35" t="s">
        <v>11</v>
      </c>
      <c r="C3" s="59" t="s">
        <v>12</v>
      </c>
      <c r="D3" s="59"/>
      <c r="E3" s="32"/>
    </row>
    <row r="4" spans="1:5" x14ac:dyDescent="0.25">
      <c r="A4" s="34">
        <v>2</v>
      </c>
      <c r="B4" s="35" t="s">
        <v>85</v>
      </c>
      <c r="C4" s="36">
        <v>27</v>
      </c>
      <c r="D4" s="36"/>
      <c r="E4" s="32"/>
    </row>
    <row r="5" spans="1:5" x14ac:dyDescent="0.25">
      <c r="A5" s="34">
        <v>3</v>
      </c>
      <c r="B5" s="35" t="s">
        <v>86</v>
      </c>
      <c r="C5" s="36">
        <v>9</v>
      </c>
      <c r="D5" s="36"/>
      <c r="E5" s="32"/>
    </row>
    <row r="6" spans="1:5" ht="15" customHeight="1" x14ac:dyDescent="0.25">
      <c r="A6" s="34">
        <v>4</v>
      </c>
      <c r="B6" s="35" t="s">
        <v>87</v>
      </c>
      <c r="C6" s="36">
        <v>2</v>
      </c>
      <c r="D6" s="36"/>
      <c r="E6" s="32"/>
    </row>
    <row r="7" spans="1:5" ht="15" customHeight="1" x14ac:dyDescent="0.25">
      <c r="A7" s="34">
        <v>5</v>
      </c>
      <c r="B7" s="35" t="s">
        <v>15</v>
      </c>
      <c r="C7" s="36" t="s">
        <v>16</v>
      </c>
      <c r="D7" s="36"/>
      <c r="E7" s="32"/>
    </row>
    <row r="8" spans="1:5" ht="15" customHeight="1" x14ac:dyDescent="0.25">
      <c r="A8" s="34">
        <v>6</v>
      </c>
      <c r="B8" s="68" t="s">
        <v>106</v>
      </c>
      <c r="C8" s="69"/>
      <c r="D8" s="34" t="s">
        <v>19</v>
      </c>
      <c r="E8" s="32"/>
    </row>
    <row r="9" spans="1:5" x14ac:dyDescent="0.25">
      <c r="A9" s="63">
        <v>7</v>
      </c>
      <c r="B9" s="64" t="s">
        <v>23</v>
      </c>
      <c r="C9" s="30" t="s">
        <v>94</v>
      </c>
      <c r="D9" s="30" t="s">
        <v>17</v>
      </c>
      <c r="E9" s="36">
        <v>13</v>
      </c>
    </row>
    <row r="10" spans="1:5" x14ac:dyDescent="0.25">
      <c r="A10" s="63"/>
      <c r="B10" s="64"/>
      <c r="C10" s="30" t="s">
        <v>25</v>
      </c>
      <c r="D10" s="30" t="s">
        <v>26</v>
      </c>
      <c r="E10" s="36"/>
    </row>
    <row r="11" spans="1:5" x14ac:dyDescent="0.25">
      <c r="A11" s="63"/>
      <c r="B11" s="64"/>
      <c r="C11" s="30" t="s">
        <v>27</v>
      </c>
      <c r="D11" s="30" t="s">
        <v>19</v>
      </c>
      <c r="E11" s="36">
        <f>E9*650</f>
        <v>8450</v>
      </c>
    </row>
    <row r="12" spans="1:5" x14ac:dyDescent="0.25">
      <c r="A12" s="63">
        <v>8</v>
      </c>
      <c r="B12" s="64" t="s">
        <v>28</v>
      </c>
      <c r="C12" s="30" t="s">
        <v>29</v>
      </c>
      <c r="D12" s="30" t="s">
        <v>30</v>
      </c>
      <c r="E12" s="60">
        <v>58</v>
      </c>
    </row>
    <row r="13" spans="1:5" x14ac:dyDescent="0.25">
      <c r="A13" s="63"/>
      <c r="B13" s="64"/>
      <c r="C13" s="30" t="s">
        <v>27</v>
      </c>
      <c r="D13" s="30" t="s">
        <v>19</v>
      </c>
      <c r="E13" s="36">
        <v>17280</v>
      </c>
    </row>
    <row r="14" spans="1:5" ht="15" customHeight="1" x14ac:dyDescent="0.25">
      <c r="A14" s="63">
        <v>9</v>
      </c>
      <c r="B14" s="64" t="s">
        <v>31</v>
      </c>
      <c r="C14" s="30" t="s">
        <v>32</v>
      </c>
      <c r="D14" s="30" t="s">
        <v>26</v>
      </c>
      <c r="E14" s="36">
        <v>1</v>
      </c>
    </row>
    <row r="15" spans="1:5" x14ac:dyDescent="0.25">
      <c r="A15" s="63"/>
      <c r="B15" s="64"/>
      <c r="C15" s="30" t="s">
        <v>27</v>
      </c>
      <c r="D15" s="30" t="s">
        <v>19</v>
      </c>
      <c r="E15" s="36">
        <f>E14*3000</f>
        <v>3000</v>
      </c>
    </row>
    <row r="16" spans="1:5" ht="15" customHeight="1" x14ac:dyDescent="0.25">
      <c r="A16" s="63">
        <v>10</v>
      </c>
      <c r="B16" s="64" t="s">
        <v>33</v>
      </c>
      <c r="C16" s="30" t="s">
        <v>34</v>
      </c>
      <c r="D16" s="30" t="s">
        <v>26</v>
      </c>
      <c r="E16" s="36"/>
    </row>
    <row r="17" spans="1:5" x14ac:dyDescent="0.25">
      <c r="A17" s="63"/>
      <c r="B17" s="64"/>
      <c r="C17" s="30" t="s">
        <v>27</v>
      </c>
      <c r="D17" s="30" t="s">
        <v>19</v>
      </c>
      <c r="E17" s="36">
        <v>2500</v>
      </c>
    </row>
    <row r="18" spans="1:5" ht="15" customHeight="1" x14ac:dyDescent="0.25">
      <c r="A18" s="63">
        <v>12</v>
      </c>
      <c r="B18" s="64" t="s">
        <v>35</v>
      </c>
      <c r="C18" s="30" t="s">
        <v>88</v>
      </c>
      <c r="D18" s="30" t="s">
        <v>26</v>
      </c>
      <c r="E18" s="36"/>
    </row>
    <row r="19" spans="1:5" x14ac:dyDescent="0.25">
      <c r="A19" s="63"/>
      <c r="B19" s="64"/>
      <c r="C19" s="30" t="s">
        <v>37</v>
      </c>
      <c r="D19" s="30" t="s">
        <v>26</v>
      </c>
      <c r="E19" s="36"/>
    </row>
    <row r="20" spans="1:5" x14ac:dyDescent="0.25">
      <c r="A20" s="63"/>
      <c r="B20" s="64"/>
      <c r="C20" s="30" t="s">
        <v>38</v>
      </c>
      <c r="D20" s="30" t="s">
        <v>26</v>
      </c>
      <c r="E20" s="60">
        <v>1</v>
      </c>
    </row>
    <row r="21" spans="1:5" x14ac:dyDescent="0.25">
      <c r="A21" s="63"/>
      <c r="B21" s="64"/>
      <c r="C21" s="30" t="s">
        <v>27</v>
      </c>
      <c r="D21" s="30" t="s">
        <v>19</v>
      </c>
      <c r="E21" s="60">
        <v>7500</v>
      </c>
    </row>
    <row r="22" spans="1:5" ht="15" customHeight="1" x14ac:dyDescent="0.25">
      <c r="A22" s="63">
        <v>13</v>
      </c>
      <c r="B22" s="64" t="s">
        <v>39</v>
      </c>
      <c r="C22" s="30" t="s">
        <v>89</v>
      </c>
      <c r="D22" s="30" t="s">
        <v>41</v>
      </c>
      <c r="E22" s="36"/>
    </row>
    <row r="23" spans="1:5" x14ac:dyDescent="0.25">
      <c r="A23" s="63"/>
      <c r="B23" s="64"/>
      <c r="C23" s="30" t="s">
        <v>42</v>
      </c>
      <c r="D23" s="30" t="s">
        <v>26</v>
      </c>
      <c r="E23" s="36">
        <v>36</v>
      </c>
    </row>
    <row r="24" spans="1:5" x14ac:dyDescent="0.25">
      <c r="A24" s="63"/>
      <c r="B24" s="64"/>
      <c r="C24" s="30" t="s">
        <v>43</v>
      </c>
      <c r="D24" s="30" t="s">
        <v>30</v>
      </c>
      <c r="E24" s="36"/>
    </row>
    <row r="25" spans="1:5" x14ac:dyDescent="0.25">
      <c r="A25" s="63"/>
      <c r="B25" s="64"/>
      <c r="C25" s="30" t="s">
        <v>27</v>
      </c>
      <c r="D25" s="30" t="s">
        <v>19</v>
      </c>
      <c r="E25" s="36">
        <f>E23*450</f>
        <v>16200</v>
      </c>
    </row>
    <row r="26" spans="1:5" ht="15" customHeight="1" x14ac:dyDescent="0.25">
      <c r="A26" s="63">
        <v>14</v>
      </c>
      <c r="B26" s="64" t="s">
        <v>44</v>
      </c>
      <c r="C26" s="30" t="s">
        <v>45</v>
      </c>
      <c r="D26" s="30" t="s">
        <v>17</v>
      </c>
      <c r="E26" s="36"/>
    </row>
    <row r="27" spans="1:5" x14ac:dyDescent="0.25">
      <c r="A27" s="63"/>
      <c r="B27" s="64"/>
      <c r="C27" s="30" t="s">
        <v>46</v>
      </c>
      <c r="D27" s="30" t="s">
        <v>26</v>
      </c>
      <c r="E27" s="36"/>
    </row>
    <row r="28" spans="1:5" x14ac:dyDescent="0.25">
      <c r="A28" s="63"/>
      <c r="B28" s="64"/>
      <c r="C28" s="30" t="s">
        <v>47</v>
      </c>
      <c r="D28" s="30" t="s">
        <v>19</v>
      </c>
      <c r="E28" s="36"/>
    </row>
    <row r="29" spans="1:5" ht="15" customHeight="1" x14ac:dyDescent="0.25">
      <c r="A29" s="34">
        <v>15</v>
      </c>
      <c r="B29" s="35" t="s">
        <v>48</v>
      </c>
      <c r="C29" s="36" t="s">
        <v>27</v>
      </c>
      <c r="D29" s="36" t="s">
        <v>19</v>
      </c>
      <c r="E29" s="60">
        <f>E11+E13+E15+E17+E21+E25+E28</f>
        <v>54930</v>
      </c>
    </row>
    <row r="30" spans="1:5" ht="15" customHeight="1" x14ac:dyDescent="0.25">
      <c r="A30" s="63">
        <v>16</v>
      </c>
      <c r="B30" s="64" t="s">
        <v>49</v>
      </c>
      <c r="C30" s="38" t="s">
        <v>50</v>
      </c>
      <c r="D30" s="38" t="s">
        <v>26</v>
      </c>
      <c r="E30" s="32"/>
    </row>
    <row r="31" spans="1:5" x14ac:dyDescent="0.25">
      <c r="A31" s="63"/>
      <c r="B31" s="64"/>
      <c r="C31" s="38" t="s">
        <v>51</v>
      </c>
      <c r="D31" s="38" t="s">
        <v>26</v>
      </c>
      <c r="E31" s="32"/>
    </row>
    <row r="32" spans="1:5" x14ac:dyDescent="0.25">
      <c r="A32" s="63"/>
      <c r="B32" s="64"/>
      <c r="C32" s="39" t="s">
        <v>52</v>
      </c>
      <c r="D32" s="39" t="s">
        <v>30</v>
      </c>
      <c r="E32" s="32"/>
    </row>
    <row r="33" spans="1:5" x14ac:dyDescent="0.25">
      <c r="A33" s="63"/>
      <c r="B33" s="64"/>
      <c r="C33" s="38" t="s">
        <v>53</v>
      </c>
      <c r="D33" s="38" t="s">
        <v>26</v>
      </c>
      <c r="E33" s="32"/>
    </row>
    <row r="34" spans="1:5" x14ac:dyDescent="0.25">
      <c r="A34" s="63"/>
      <c r="B34" s="64"/>
      <c r="C34" s="38" t="s">
        <v>54</v>
      </c>
      <c r="D34" s="38" t="s">
        <v>26</v>
      </c>
      <c r="E34" s="36">
        <f>6+3</f>
        <v>9</v>
      </c>
    </row>
    <row r="35" spans="1:5" x14ac:dyDescent="0.25">
      <c r="A35" s="63"/>
      <c r="B35" s="64"/>
      <c r="C35" s="38" t="s">
        <v>60</v>
      </c>
      <c r="D35" s="38" t="s">
        <v>26</v>
      </c>
      <c r="E35" s="32"/>
    </row>
    <row r="36" spans="1:5" x14ac:dyDescent="0.25">
      <c r="A36" s="63"/>
      <c r="B36" s="64"/>
      <c r="C36" s="30" t="s">
        <v>56</v>
      </c>
      <c r="D36" s="30" t="s">
        <v>30</v>
      </c>
      <c r="E36" s="32"/>
    </row>
    <row r="37" spans="1:5" x14ac:dyDescent="0.25">
      <c r="A37" s="63"/>
      <c r="B37" s="64"/>
      <c r="C37" s="30" t="s">
        <v>57</v>
      </c>
      <c r="D37" s="30" t="s">
        <v>30</v>
      </c>
      <c r="E37" s="32"/>
    </row>
    <row r="38" spans="1:5" x14ac:dyDescent="0.25">
      <c r="A38" s="63"/>
      <c r="B38" s="64"/>
      <c r="C38" s="30" t="s">
        <v>27</v>
      </c>
      <c r="D38" s="30" t="s">
        <v>19</v>
      </c>
      <c r="E38" s="42">
        <v>14283</v>
      </c>
    </row>
    <row r="39" spans="1:5" x14ac:dyDescent="0.25">
      <c r="A39" s="63">
        <v>17</v>
      </c>
      <c r="B39" s="64" t="s">
        <v>58</v>
      </c>
      <c r="C39" s="30" t="s">
        <v>59</v>
      </c>
      <c r="D39" s="30" t="s">
        <v>26</v>
      </c>
      <c r="E39" s="42"/>
    </row>
    <row r="40" spans="1:5" x14ac:dyDescent="0.25">
      <c r="A40" s="63"/>
      <c r="B40" s="64"/>
      <c r="C40" s="30" t="s">
        <v>54</v>
      </c>
      <c r="D40" s="30" t="s">
        <v>26</v>
      </c>
      <c r="E40" s="42">
        <v>4</v>
      </c>
    </row>
    <row r="41" spans="1:5" x14ac:dyDescent="0.25">
      <c r="A41" s="63"/>
      <c r="B41" s="64"/>
      <c r="C41" s="38" t="s">
        <v>60</v>
      </c>
      <c r="D41" s="38" t="s">
        <v>26</v>
      </c>
      <c r="E41" s="42"/>
    </row>
    <row r="42" spans="1:5" x14ac:dyDescent="0.25">
      <c r="A42" s="63"/>
      <c r="B42" s="64"/>
      <c r="C42" s="30" t="s">
        <v>56</v>
      </c>
      <c r="D42" s="30" t="s">
        <v>30</v>
      </c>
      <c r="E42" s="42"/>
    </row>
    <row r="43" spans="1:5" x14ac:dyDescent="0.25">
      <c r="A43" s="63"/>
      <c r="B43" s="64"/>
      <c r="C43" s="30" t="s">
        <v>27</v>
      </c>
      <c r="D43" s="30" t="s">
        <v>19</v>
      </c>
      <c r="E43" s="42">
        <v>7100</v>
      </c>
    </row>
    <row r="44" spans="1:5" x14ac:dyDescent="0.25">
      <c r="A44" s="63">
        <v>18</v>
      </c>
      <c r="B44" s="64" t="s">
        <v>61</v>
      </c>
      <c r="C44" s="30" t="s">
        <v>62</v>
      </c>
      <c r="D44" s="30" t="s">
        <v>26</v>
      </c>
      <c r="E44" s="42"/>
    </row>
    <row r="45" spans="1:5" x14ac:dyDescent="0.25">
      <c r="A45" s="63"/>
      <c r="B45" s="64"/>
      <c r="C45" s="29" t="s">
        <v>63</v>
      </c>
      <c r="D45" s="29" t="s">
        <v>30</v>
      </c>
      <c r="E45" s="42"/>
    </row>
    <row r="46" spans="1:5" x14ac:dyDescent="0.25">
      <c r="A46" s="63"/>
      <c r="B46" s="64"/>
      <c r="C46" s="30" t="s">
        <v>27</v>
      </c>
      <c r="D46" s="30" t="s">
        <v>19</v>
      </c>
      <c r="E46" s="42">
        <v>5000</v>
      </c>
    </row>
    <row r="47" spans="1:5" ht="15" customHeight="1" x14ac:dyDescent="0.25">
      <c r="A47" s="63">
        <v>19</v>
      </c>
      <c r="B47" s="64" t="s">
        <v>64</v>
      </c>
      <c r="C47" s="29" t="s">
        <v>65</v>
      </c>
      <c r="D47" s="29" t="s">
        <v>26</v>
      </c>
      <c r="E47" s="42"/>
    </row>
    <row r="48" spans="1:5" x14ac:dyDescent="0.25">
      <c r="A48" s="63"/>
      <c r="B48" s="64"/>
      <c r="C48" s="29" t="s">
        <v>63</v>
      </c>
      <c r="D48" s="29" t="s">
        <v>30</v>
      </c>
      <c r="E48" s="42">
        <v>45</v>
      </c>
    </row>
    <row r="49" spans="1:10" x14ac:dyDescent="0.25">
      <c r="A49" s="63"/>
      <c r="B49" s="64"/>
      <c r="C49" s="30" t="s">
        <v>27</v>
      </c>
      <c r="D49" s="30" t="s">
        <v>19</v>
      </c>
      <c r="E49" s="42">
        <f>E48*800</f>
        <v>36000</v>
      </c>
    </row>
    <row r="50" spans="1:10" ht="26.25" customHeight="1" x14ac:dyDescent="0.25">
      <c r="A50" s="34"/>
      <c r="B50" s="71" t="s">
        <v>67</v>
      </c>
      <c r="C50" s="72"/>
      <c r="D50" s="30" t="s">
        <v>19</v>
      </c>
      <c r="E50" s="43">
        <v>15316</v>
      </c>
    </row>
    <row r="51" spans="1:10" ht="15" customHeight="1" x14ac:dyDescent="0.25">
      <c r="A51" s="34">
        <v>20</v>
      </c>
      <c r="B51" s="73" t="s">
        <v>68</v>
      </c>
      <c r="C51" s="74"/>
      <c r="D51" s="30" t="s">
        <v>19</v>
      </c>
      <c r="E51" s="42">
        <v>38290</v>
      </c>
    </row>
    <row r="52" spans="1:10" ht="15" customHeight="1" x14ac:dyDescent="0.25">
      <c r="A52" s="34">
        <v>21</v>
      </c>
      <c r="B52" s="75" t="s">
        <v>69</v>
      </c>
      <c r="C52" s="75"/>
      <c r="D52" s="45" t="s">
        <v>19</v>
      </c>
      <c r="E52" s="42">
        <f>E51+E50+E49+E46+E43+E38</f>
        <v>115989</v>
      </c>
    </row>
    <row r="53" spans="1:10" ht="15" customHeight="1" x14ac:dyDescent="0.25">
      <c r="A53" s="34">
        <v>22</v>
      </c>
      <c r="B53" s="75" t="s">
        <v>70</v>
      </c>
      <c r="C53" s="75"/>
      <c r="D53" s="45" t="s">
        <v>19</v>
      </c>
      <c r="E53" s="42">
        <f>E52+E29</f>
        <v>170919</v>
      </c>
    </row>
    <row r="54" spans="1:10" ht="15" customHeight="1" x14ac:dyDescent="0.25">
      <c r="A54" s="34">
        <v>23</v>
      </c>
      <c r="B54" s="76" t="s">
        <v>95</v>
      </c>
      <c r="C54" s="77"/>
      <c r="D54" s="45" t="s">
        <v>19</v>
      </c>
      <c r="E54" s="42">
        <v>153161</v>
      </c>
    </row>
    <row r="56" spans="1:10" x14ac:dyDescent="0.25">
      <c r="A56" s="61"/>
      <c r="B56" s="78" t="s">
        <v>96</v>
      </c>
      <c r="C56" s="78"/>
      <c r="D56" s="50"/>
      <c r="E56" s="51"/>
      <c r="F56" s="28"/>
      <c r="G56" s="28"/>
      <c r="H56" s="28"/>
      <c r="I56" s="28"/>
      <c r="J56" s="28"/>
    </row>
    <row r="57" spans="1:10" x14ac:dyDescent="0.25">
      <c r="A57" s="61"/>
      <c r="B57" s="52" t="s">
        <v>97</v>
      </c>
      <c r="C57" s="53"/>
      <c r="D57" s="62" t="s">
        <v>98</v>
      </c>
      <c r="E57" s="51"/>
      <c r="F57" s="28"/>
      <c r="G57" s="28"/>
      <c r="H57" s="28"/>
      <c r="I57" s="28"/>
      <c r="J57" s="28"/>
    </row>
    <row r="58" spans="1:10" x14ac:dyDescent="0.25">
      <c r="A58" s="61"/>
      <c r="B58" s="52" t="s">
        <v>78</v>
      </c>
      <c r="C58" s="52"/>
      <c r="D58" s="50"/>
      <c r="E58" s="51"/>
      <c r="F58" s="28"/>
      <c r="G58" s="28"/>
      <c r="H58" s="28"/>
      <c r="I58" s="28"/>
      <c r="J58" s="28"/>
    </row>
    <row r="59" spans="1:10" x14ac:dyDescent="0.25">
      <c r="A59" s="61"/>
      <c r="B59" s="70" t="s">
        <v>79</v>
      </c>
      <c r="C59" s="70"/>
      <c r="D59" s="54"/>
      <c r="E59" s="51"/>
      <c r="F59" s="28"/>
      <c r="G59" s="28"/>
      <c r="H59" s="28"/>
      <c r="I59" s="28"/>
      <c r="J59" s="28"/>
    </row>
    <row r="60" spans="1:10" x14ac:dyDescent="0.25">
      <c r="A60" s="61"/>
      <c r="B60" s="55" t="s">
        <v>80</v>
      </c>
      <c r="C60" s="56"/>
      <c r="D60" s="54"/>
      <c r="E60" s="51"/>
      <c r="F60" s="28"/>
      <c r="G60" s="28"/>
      <c r="H60" s="28"/>
      <c r="I60" s="28"/>
      <c r="J60" s="28"/>
    </row>
    <row r="61" spans="1:10" x14ac:dyDescent="0.25">
      <c r="A61" s="61"/>
      <c r="B61" s="57" t="s">
        <v>80</v>
      </c>
      <c r="C61" s="56"/>
      <c r="D61" s="54"/>
      <c r="E61" s="51"/>
      <c r="F61" s="28"/>
      <c r="G61" s="28"/>
      <c r="H61" s="28"/>
      <c r="I61" s="28"/>
      <c r="J61" s="28"/>
    </row>
    <row r="62" spans="1:10" x14ac:dyDescent="0.25">
      <c r="A62" s="61"/>
      <c r="B62" s="57" t="s">
        <v>81</v>
      </c>
      <c r="C62" s="56"/>
      <c r="D62" s="54"/>
      <c r="E62" s="51"/>
      <c r="F62" s="28"/>
      <c r="G62" s="28"/>
      <c r="H62" s="28"/>
      <c r="I62" s="28"/>
      <c r="J62" s="28"/>
    </row>
  </sheetData>
  <mergeCells count="32">
    <mergeCell ref="B59:C59"/>
    <mergeCell ref="B50:C50"/>
    <mergeCell ref="B51:C51"/>
    <mergeCell ref="B52:C52"/>
    <mergeCell ref="B53:C53"/>
    <mergeCell ref="B54:C54"/>
    <mergeCell ref="B56:C56"/>
    <mergeCell ref="A39:A43"/>
    <mergeCell ref="B39:B43"/>
    <mergeCell ref="A44:A46"/>
    <mergeCell ref="B44:B46"/>
    <mergeCell ref="A47:A49"/>
    <mergeCell ref="B47:B49"/>
    <mergeCell ref="A22:A25"/>
    <mergeCell ref="B22:B25"/>
    <mergeCell ref="A26:A28"/>
    <mergeCell ref="B26:B28"/>
    <mergeCell ref="A30:A38"/>
    <mergeCell ref="B30:B38"/>
    <mergeCell ref="A14:A15"/>
    <mergeCell ref="B14:B15"/>
    <mergeCell ref="A16:A17"/>
    <mergeCell ref="B16:B17"/>
    <mergeCell ref="A18:A21"/>
    <mergeCell ref="B18:B21"/>
    <mergeCell ref="A12:A13"/>
    <mergeCell ref="B12:B13"/>
    <mergeCell ref="A1:D1"/>
    <mergeCell ref="B2:C2"/>
    <mergeCell ref="B8:C8"/>
    <mergeCell ref="A9:A11"/>
    <mergeCell ref="B9:B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B12" sqref="B12:C12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3.28515625" style="58" customWidth="1"/>
    <col min="4" max="4" width="11" style="58" customWidth="1"/>
    <col min="5" max="5" width="12" customWidth="1"/>
  </cols>
  <sheetData>
    <row r="1" spans="1:5" x14ac:dyDescent="0.25">
      <c r="C1" s="79" t="s">
        <v>2</v>
      </c>
      <c r="D1" s="79"/>
      <c r="E1" s="79"/>
    </row>
    <row r="2" spans="1:5" x14ac:dyDescent="0.25">
      <c r="C2" s="79" t="s">
        <v>3</v>
      </c>
      <c r="D2" s="79"/>
      <c r="E2" s="79"/>
    </row>
    <row r="3" spans="1:5" x14ac:dyDescent="0.25">
      <c r="C3" s="79" t="s">
        <v>4</v>
      </c>
      <c r="D3" s="79"/>
      <c r="E3" s="79"/>
    </row>
    <row r="4" spans="1:5" x14ac:dyDescent="0.25">
      <c r="C4" s="79" t="s">
        <v>82</v>
      </c>
      <c r="D4" s="79"/>
      <c r="E4" s="79"/>
    </row>
    <row r="5" spans="1:5" s="3" customFormat="1" x14ac:dyDescent="0.2">
      <c r="A5" s="65" t="s">
        <v>83</v>
      </c>
      <c r="B5" s="65"/>
      <c r="C5" s="65"/>
      <c r="D5" s="65"/>
    </row>
    <row r="6" spans="1:5" s="8" customFormat="1" ht="25.5" x14ac:dyDescent="0.25">
      <c r="A6" s="4" t="s">
        <v>1</v>
      </c>
      <c r="B6" s="66" t="s">
        <v>7</v>
      </c>
      <c r="C6" s="67"/>
      <c r="D6" s="5" t="s">
        <v>8</v>
      </c>
      <c r="E6" s="4" t="s">
        <v>84</v>
      </c>
    </row>
    <row r="7" spans="1:5" x14ac:dyDescent="0.25">
      <c r="A7" s="34">
        <v>1</v>
      </c>
      <c r="B7" s="35" t="s">
        <v>11</v>
      </c>
      <c r="C7" s="59" t="s">
        <v>12</v>
      </c>
      <c r="D7" s="59"/>
      <c r="E7" s="32"/>
    </row>
    <row r="8" spans="1:5" x14ac:dyDescent="0.25">
      <c r="A8" s="34">
        <v>2</v>
      </c>
      <c r="B8" s="35" t="s">
        <v>85</v>
      </c>
      <c r="C8" s="36">
        <v>27</v>
      </c>
      <c r="D8" s="36"/>
      <c r="E8" s="32"/>
    </row>
    <row r="9" spans="1:5" x14ac:dyDescent="0.25">
      <c r="A9" s="34">
        <v>3</v>
      </c>
      <c r="B9" s="35" t="s">
        <v>86</v>
      </c>
      <c r="C9" s="36">
        <v>9</v>
      </c>
      <c r="D9" s="36"/>
      <c r="E9" s="32"/>
    </row>
    <row r="10" spans="1:5" ht="15" customHeight="1" x14ac:dyDescent="0.25">
      <c r="A10" s="34">
        <v>4</v>
      </c>
      <c r="B10" s="35" t="s">
        <v>87</v>
      </c>
      <c r="C10" s="36">
        <v>2</v>
      </c>
      <c r="D10" s="36"/>
      <c r="E10" s="32"/>
    </row>
    <row r="11" spans="1:5" ht="15" customHeight="1" x14ac:dyDescent="0.25">
      <c r="A11" s="34">
        <v>5</v>
      </c>
      <c r="B11" s="35" t="s">
        <v>15</v>
      </c>
      <c r="C11" s="36" t="s">
        <v>16</v>
      </c>
      <c r="D11" s="36"/>
      <c r="E11" s="32"/>
    </row>
    <row r="12" spans="1:5" ht="15" customHeight="1" x14ac:dyDescent="0.25">
      <c r="A12" s="34">
        <v>6</v>
      </c>
      <c r="B12" s="68" t="s">
        <v>107</v>
      </c>
      <c r="C12" s="69"/>
      <c r="D12" s="34" t="s">
        <v>19</v>
      </c>
      <c r="E12" s="32"/>
    </row>
    <row r="13" spans="1:5" x14ac:dyDescent="0.25">
      <c r="A13" s="63">
        <v>7</v>
      </c>
      <c r="B13" s="64" t="s">
        <v>23</v>
      </c>
      <c r="C13" s="29" t="s">
        <v>24</v>
      </c>
      <c r="D13" s="30" t="s">
        <v>17</v>
      </c>
      <c r="E13" s="31"/>
    </row>
    <row r="14" spans="1:5" x14ac:dyDescent="0.25">
      <c r="A14" s="63"/>
      <c r="B14" s="64"/>
      <c r="C14" s="30" t="s">
        <v>25</v>
      </c>
      <c r="D14" s="30" t="s">
        <v>26</v>
      </c>
      <c r="E14" s="31"/>
    </row>
    <row r="15" spans="1:5" x14ac:dyDescent="0.25">
      <c r="A15" s="63"/>
      <c r="B15" s="64"/>
      <c r="C15" s="30" t="s">
        <v>27</v>
      </c>
      <c r="D15" s="30" t="s">
        <v>19</v>
      </c>
      <c r="E15" s="31"/>
    </row>
    <row r="16" spans="1:5" x14ac:dyDescent="0.25">
      <c r="A16" s="63">
        <v>8</v>
      </c>
      <c r="B16" s="64" t="s">
        <v>28</v>
      </c>
      <c r="C16" s="30" t="s">
        <v>29</v>
      </c>
      <c r="D16" s="30" t="s">
        <v>30</v>
      </c>
      <c r="E16" s="31">
        <v>17</v>
      </c>
    </row>
    <row r="17" spans="1:5" x14ac:dyDescent="0.25">
      <c r="A17" s="63"/>
      <c r="B17" s="64"/>
      <c r="C17" s="30" t="s">
        <v>27</v>
      </c>
      <c r="D17" s="30" t="s">
        <v>19</v>
      </c>
      <c r="E17" s="31">
        <f>E16*360</f>
        <v>6120</v>
      </c>
    </row>
    <row r="18" spans="1:5" ht="15" customHeight="1" x14ac:dyDescent="0.25">
      <c r="A18" s="63">
        <v>9</v>
      </c>
      <c r="B18" s="64" t="s">
        <v>31</v>
      </c>
      <c r="C18" s="30" t="s">
        <v>32</v>
      </c>
      <c r="D18" s="30" t="s">
        <v>26</v>
      </c>
      <c r="E18" s="31"/>
    </row>
    <row r="19" spans="1:5" x14ac:dyDescent="0.25">
      <c r="A19" s="63"/>
      <c r="B19" s="64"/>
      <c r="C19" s="30" t="s">
        <v>27</v>
      </c>
      <c r="D19" s="30" t="s">
        <v>19</v>
      </c>
      <c r="E19" s="31"/>
    </row>
    <row r="20" spans="1:5" ht="15" customHeight="1" x14ac:dyDescent="0.25">
      <c r="A20" s="63">
        <v>10</v>
      </c>
      <c r="B20" s="64" t="s">
        <v>33</v>
      </c>
      <c r="C20" s="30" t="s">
        <v>34</v>
      </c>
      <c r="D20" s="30" t="s">
        <v>26</v>
      </c>
      <c r="E20" s="31"/>
    </row>
    <row r="21" spans="1:5" x14ac:dyDescent="0.25">
      <c r="A21" s="63"/>
      <c r="B21" s="64"/>
      <c r="C21" s="30" t="s">
        <v>27</v>
      </c>
      <c r="D21" s="30" t="s">
        <v>19</v>
      </c>
      <c r="E21" s="31"/>
    </row>
    <row r="22" spans="1:5" ht="15" customHeight="1" x14ac:dyDescent="0.25">
      <c r="A22" s="63">
        <v>12</v>
      </c>
      <c r="B22" s="64" t="s">
        <v>35</v>
      </c>
      <c r="C22" s="30" t="s">
        <v>88</v>
      </c>
      <c r="D22" s="30" t="s">
        <v>26</v>
      </c>
      <c r="E22" s="31"/>
    </row>
    <row r="23" spans="1:5" x14ac:dyDescent="0.25">
      <c r="A23" s="63"/>
      <c r="B23" s="64"/>
      <c r="C23" s="30" t="s">
        <v>37</v>
      </c>
      <c r="D23" s="30" t="s">
        <v>26</v>
      </c>
      <c r="E23" s="31"/>
    </row>
    <row r="24" spans="1:5" x14ac:dyDescent="0.25">
      <c r="A24" s="63"/>
      <c r="B24" s="64"/>
      <c r="C24" s="30" t="s">
        <v>38</v>
      </c>
      <c r="D24" s="30" t="s">
        <v>26</v>
      </c>
      <c r="E24" s="31">
        <v>1</v>
      </c>
    </row>
    <row r="25" spans="1:5" x14ac:dyDescent="0.25">
      <c r="A25" s="63"/>
      <c r="B25" s="64"/>
      <c r="C25" s="30" t="s">
        <v>27</v>
      </c>
      <c r="D25" s="30" t="s">
        <v>19</v>
      </c>
      <c r="E25" s="31">
        <v>16000</v>
      </c>
    </row>
    <row r="26" spans="1:5" ht="15" customHeight="1" x14ac:dyDescent="0.25">
      <c r="A26" s="63">
        <v>13</v>
      </c>
      <c r="B26" s="64" t="s">
        <v>39</v>
      </c>
      <c r="C26" s="30" t="s">
        <v>89</v>
      </c>
      <c r="D26" s="30" t="s">
        <v>41</v>
      </c>
      <c r="E26" s="31"/>
    </row>
    <row r="27" spans="1:5" x14ac:dyDescent="0.25">
      <c r="A27" s="63"/>
      <c r="B27" s="64"/>
      <c r="C27" s="30" t="s">
        <v>42</v>
      </c>
      <c r="D27" s="30" t="s">
        <v>26</v>
      </c>
      <c r="E27" s="31">
        <v>36</v>
      </c>
    </row>
    <row r="28" spans="1:5" x14ac:dyDescent="0.25">
      <c r="A28" s="63"/>
      <c r="B28" s="64"/>
      <c r="C28" s="30" t="s">
        <v>43</v>
      </c>
      <c r="D28" s="30" t="s">
        <v>30</v>
      </c>
      <c r="E28" s="31"/>
    </row>
    <row r="29" spans="1:5" x14ac:dyDescent="0.25">
      <c r="A29" s="63"/>
      <c r="B29" s="64"/>
      <c r="C29" s="30" t="s">
        <v>27</v>
      </c>
      <c r="D29" s="30" t="s">
        <v>19</v>
      </c>
      <c r="E29" s="31">
        <v>15000</v>
      </c>
    </row>
    <row r="30" spans="1:5" ht="15" customHeight="1" x14ac:dyDescent="0.25">
      <c r="A30" s="63">
        <v>14</v>
      </c>
      <c r="B30" s="64" t="s">
        <v>44</v>
      </c>
      <c r="C30" s="30" t="s">
        <v>45</v>
      </c>
      <c r="D30" s="30" t="s">
        <v>17</v>
      </c>
      <c r="E30" s="31"/>
    </row>
    <row r="31" spans="1:5" x14ac:dyDescent="0.25">
      <c r="A31" s="63"/>
      <c r="B31" s="64"/>
      <c r="C31" s="30" t="s">
        <v>46</v>
      </c>
      <c r="D31" s="30" t="s">
        <v>26</v>
      </c>
      <c r="E31" s="31"/>
    </row>
    <row r="32" spans="1:5" x14ac:dyDescent="0.25">
      <c r="A32" s="63"/>
      <c r="B32" s="64"/>
      <c r="C32" s="30" t="s">
        <v>47</v>
      </c>
      <c r="D32" s="30" t="s">
        <v>19</v>
      </c>
      <c r="E32" s="31"/>
    </row>
    <row r="33" spans="1:5" ht="15" customHeight="1" x14ac:dyDescent="0.25">
      <c r="A33" s="34">
        <v>15</v>
      </c>
      <c r="B33" s="35" t="s">
        <v>48</v>
      </c>
      <c r="C33" s="36" t="s">
        <v>27</v>
      </c>
      <c r="D33" s="36" t="s">
        <v>19</v>
      </c>
      <c r="E33" s="31">
        <f>E15+E17+E19+E21+E25+E29+E32</f>
        <v>37120</v>
      </c>
    </row>
    <row r="34" spans="1:5" ht="15" customHeight="1" x14ac:dyDescent="0.25">
      <c r="A34" s="63">
        <v>16</v>
      </c>
      <c r="B34" s="64" t="s">
        <v>49</v>
      </c>
      <c r="C34" s="38" t="s">
        <v>50</v>
      </c>
      <c r="D34" s="38" t="s">
        <v>26</v>
      </c>
      <c r="E34" s="31"/>
    </row>
    <row r="35" spans="1:5" x14ac:dyDescent="0.25">
      <c r="A35" s="63"/>
      <c r="B35" s="64"/>
      <c r="C35" s="38" t="s">
        <v>51</v>
      </c>
      <c r="D35" s="38" t="s">
        <v>26</v>
      </c>
      <c r="E35" s="31"/>
    </row>
    <row r="36" spans="1:5" x14ac:dyDescent="0.25">
      <c r="A36" s="63"/>
      <c r="B36" s="64"/>
      <c r="C36" s="39" t="s">
        <v>52</v>
      </c>
      <c r="D36" s="39" t="s">
        <v>30</v>
      </c>
      <c r="E36" s="31">
        <v>30</v>
      </c>
    </row>
    <row r="37" spans="1:5" x14ac:dyDescent="0.25">
      <c r="A37" s="63"/>
      <c r="B37" s="64"/>
      <c r="C37" s="38" t="s">
        <v>53</v>
      </c>
      <c r="D37" s="38" t="s">
        <v>26</v>
      </c>
      <c r="E37" s="31"/>
    </row>
    <row r="38" spans="1:5" x14ac:dyDescent="0.25">
      <c r="A38" s="63"/>
      <c r="B38" s="64"/>
      <c r="C38" s="38" t="s">
        <v>54</v>
      </c>
      <c r="D38" s="38" t="s">
        <v>26</v>
      </c>
      <c r="E38" s="31"/>
    </row>
    <row r="39" spans="1:5" x14ac:dyDescent="0.25">
      <c r="A39" s="63"/>
      <c r="B39" s="64"/>
      <c r="C39" s="38" t="s">
        <v>60</v>
      </c>
      <c r="D39" s="38" t="s">
        <v>26</v>
      </c>
      <c r="E39" s="31"/>
    </row>
    <row r="40" spans="1:5" x14ac:dyDescent="0.25">
      <c r="A40" s="63"/>
      <c r="B40" s="64"/>
      <c r="C40" s="30" t="s">
        <v>56</v>
      </c>
      <c r="D40" s="30" t="s">
        <v>30</v>
      </c>
      <c r="E40" s="31"/>
    </row>
    <row r="41" spans="1:5" x14ac:dyDescent="0.25">
      <c r="A41" s="63"/>
      <c r="B41" s="64"/>
      <c r="C41" s="30" t="s">
        <v>57</v>
      </c>
      <c r="D41" s="30" t="s">
        <v>30</v>
      </c>
      <c r="E41" s="31"/>
    </row>
    <row r="42" spans="1:5" x14ac:dyDescent="0.25">
      <c r="A42" s="63"/>
      <c r="B42" s="64"/>
      <c r="C42" s="30" t="s">
        <v>27</v>
      </c>
      <c r="D42" s="30" t="s">
        <v>19</v>
      </c>
      <c r="E42" s="41">
        <v>55957</v>
      </c>
    </row>
    <row r="43" spans="1:5" x14ac:dyDescent="0.25">
      <c r="A43" s="63">
        <v>17</v>
      </c>
      <c r="B43" s="64" t="s">
        <v>58</v>
      </c>
      <c r="C43" s="30" t="s">
        <v>59</v>
      </c>
      <c r="D43" s="30" t="s">
        <v>26</v>
      </c>
      <c r="E43" s="31"/>
    </row>
    <row r="44" spans="1:5" x14ac:dyDescent="0.25">
      <c r="A44" s="63"/>
      <c r="B44" s="64"/>
      <c r="C44" s="38" t="s">
        <v>60</v>
      </c>
      <c r="D44" s="38" t="s">
        <v>26</v>
      </c>
      <c r="E44" s="31"/>
    </row>
    <row r="45" spans="1:5" x14ac:dyDescent="0.25">
      <c r="A45" s="63"/>
      <c r="B45" s="64"/>
      <c r="C45" s="30" t="s">
        <v>56</v>
      </c>
      <c r="D45" s="30" t="s">
        <v>30</v>
      </c>
      <c r="E45" s="31"/>
    </row>
    <row r="46" spans="1:5" x14ac:dyDescent="0.25">
      <c r="A46" s="63"/>
      <c r="B46" s="64"/>
      <c r="C46" s="30" t="s">
        <v>27</v>
      </c>
      <c r="D46" s="30" t="s">
        <v>19</v>
      </c>
      <c r="E46" s="31">
        <v>17324</v>
      </c>
    </row>
    <row r="47" spans="1:5" x14ac:dyDescent="0.25">
      <c r="A47" s="63">
        <v>18</v>
      </c>
      <c r="B47" s="64" t="s">
        <v>61</v>
      </c>
      <c r="C47" s="30" t="s">
        <v>62</v>
      </c>
      <c r="D47" s="30" t="s">
        <v>26</v>
      </c>
      <c r="E47" s="31"/>
    </row>
    <row r="48" spans="1:5" x14ac:dyDescent="0.25">
      <c r="A48" s="63"/>
      <c r="B48" s="64"/>
      <c r="C48" s="29" t="s">
        <v>63</v>
      </c>
      <c r="D48" s="29" t="s">
        <v>30</v>
      </c>
      <c r="E48" s="31"/>
    </row>
    <row r="49" spans="1:5" x14ac:dyDescent="0.25">
      <c r="A49" s="63"/>
      <c r="B49" s="64"/>
      <c r="C49" s="30" t="s">
        <v>27</v>
      </c>
      <c r="D49" s="30" t="s">
        <v>19</v>
      </c>
      <c r="E49" s="31">
        <v>13859</v>
      </c>
    </row>
    <row r="50" spans="1:5" ht="15" customHeight="1" x14ac:dyDescent="0.25">
      <c r="A50" s="63">
        <v>19</v>
      </c>
      <c r="B50" s="64" t="s">
        <v>64</v>
      </c>
      <c r="C50" s="29" t="s">
        <v>65</v>
      </c>
      <c r="D50" s="29" t="s">
        <v>26</v>
      </c>
      <c r="E50" s="31"/>
    </row>
    <row r="51" spans="1:5" x14ac:dyDescent="0.25">
      <c r="A51" s="63"/>
      <c r="B51" s="64"/>
      <c r="C51" s="29" t="s">
        <v>63</v>
      </c>
      <c r="D51" s="29" t="s">
        <v>30</v>
      </c>
      <c r="E51" s="31">
        <v>4</v>
      </c>
    </row>
    <row r="52" spans="1:5" x14ac:dyDescent="0.25">
      <c r="A52" s="63"/>
      <c r="B52" s="64"/>
      <c r="C52" s="30" t="s">
        <v>27</v>
      </c>
      <c r="D52" s="30" t="s">
        <v>19</v>
      </c>
      <c r="E52" s="31">
        <v>25175</v>
      </c>
    </row>
    <row r="53" spans="1:5" ht="26.25" customHeight="1" x14ac:dyDescent="0.25">
      <c r="A53" s="34"/>
      <c r="B53" s="71" t="s">
        <v>67</v>
      </c>
      <c r="C53" s="72"/>
      <c r="D53" s="30" t="s">
        <v>19</v>
      </c>
      <c r="E53" s="31">
        <f>E57*0.1</f>
        <v>25036.9</v>
      </c>
    </row>
    <row r="54" spans="1:5" ht="15" customHeight="1" x14ac:dyDescent="0.25">
      <c r="A54" s="34">
        <v>20</v>
      </c>
      <c r="B54" s="73" t="s">
        <v>68</v>
      </c>
      <c r="C54" s="74"/>
      <c r="D54" s="30" t="s">
        <v>19</v>
      </c>
      <c r="E54" s="31">
        <f>E57*0.25</f>
        <v>62592.25</v>
      </c>
    </row>
    <row r="55" spans="1:5" ht="15" customHeight="1" x14ac:dyDescent="0.25">
      <c r="A55" s="34">
        <v>21</v>
      </c>
      <c r="B55" s="75" t="s">
        <v>69</v>
      </c>
      <c r="C55" s="75"/>
      <c r="D55" s="45" t="s">
        <v>19</v>
      </c>
      <c r="E55" s="31">
        <f>E54+E53+E52+E49+E46+E42</f>
        <v>199944.15</v>
      </c>
    </row>
    <row r="56" spans="1:5" ht="15" customHeight="1" x14ac:dyDescent="0.25">
      <c r="A56" s="34">
        <v>22</v>
      </c>
      <c r="B56" s="81" t="s">
        <v>90</v>
      </c>
      <c r="C56" s="82"/>
      <c r="D56" s="45" t="s">
        <v>19</v>
      </c>
      <c r="E56" s="31">
        <f>E55+E33</f>
        <v>237064.15</v>
      </c>
    </row>
    <row r="57" spans="1:5" ht="15" customHeight="1" x14ac:dyDescent="0.25">
      <c r="A57" s="34">
        <v>23</v>
      </c>
      <c r="B57" s="83" t="s">
        <v>91</v>
      </c>
      <c r="C57" s="84"/>
      <c r="D57" s="45" t="s">
        <v>19</v>
      </c>
      <c r="E57" s="31">
        <v>250369</v>
      </c>
    </row>
    <row r="58" spans="1:5" x14ac:dyDescent="0.25">
      <c r="B58" s="85" t="s">
        <v>73</v>
      </c>
      <c r="C58" s="85"/>
      <c r="D58" s="50"/>
      <c r="E58" s="51"/>
    </row>
    <row r="59" spans="1:5" x14ac:dyDescent="0.25">
      <c r="B59" s="52" t="s">
        <v>74</v>
      </c>
      <c r="C59" s="53"/>
      <c r="D59" s="80" t="s">
        <v>75</v>
      </c>
      <c r="E59" s="80"/>
    </row>
    <row r="60" spans="1:5" x14ac:dyDescent="0.25">
      <c r="B60" s="52" t="s">
        <v>76</v>
      </c>
      <c r="C60" s="53"/>
      <c r="D60" s="80" t="s">
        <v>77</v>
      </c>
      <c r="E60" s="80"/>
    </row>
    <row r="61" spans="1:5" x14ac:dyDescent="0.25">
      <c r="B61" s="52" t="s">
        <v>78</v>
      </c>
      <c r="C61" s="52"/>
      <c r="D61" s="50"/>
      <c r="E61" s="28"/>
    </row>
    <row r="62" spans="1:5" x14ac:dyDescent="0.25">
      <c r="B62" s="70" t="s">
        <v>79</v>
      </c>
      <c r="C62" s="70"/>
      <c r="D62" s="54"/>
      <c r="E62" s="28"/>
    </row>
    <row r="63" spans="1:5" x14ac:dyDescent="0.25">
      <c r="B63" s="55" t="s">
        <v>80</v>
      </c>
      <c r="C63" s="56"/>
      <c r="D63" s="54"/>
      <c r="E63" s="28"/>
    </row>
    <row r="64" spans="1:5" x14ac:dyDescent="0.25">
      <c r="B64" s="57" t="s">
        <v>80</v>
      </c>
      <c r="C64" s="56"/>
      <c r="D64" s="54"/>
      <c r="E64" s="28"/>
    </row>
    <row r="65" spans="2:5" x14ac:dyDescent="0.25">
      <c r="B65" s="57" t="s">
        <v>81</v>
      </c>
      <c r="C65" s="56"/>
      <c r="D65" s="54"/>
      <c r="E65" s="28"/>
    </row>
  </sheetData>
  <mergeCells count="38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30:A32"/>
    <mergeCell ref="B30:B32"/>
    <mergeCell ref="A34:A42"/>
    <mergeCell ref="B34:B42"/>
    <mergeCell ref="A43:A46"/>
    <mergeCell ref="B43:B46"/>
    <mergeCell ref="A20:A21"/>
    <mergeCell ref="B20:B21"/>
    <mergeCell ref="A22:A25"/>
    <mergeCell ref="B22:B25"/>
    <mergeCell ref="A26:A29"/>
    <mergeCell ref="B26:B29"/>
    <mergeCell ref="A18:A19"/>
    <mergeCell ref="B18:B19"/>
    <mergeCell ref="C1:E1"/>
    <mergeCell ref="C2:E2"/>
    <mergeCell ref="C3:E3"/>
    <mergeCell ref="C4:E4"/>
    <mergeCell ref="A5:D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6" workbookViewId="0">
      <selection activeCell="E14" sqref="E14"/>
    </sheetView>
  </sheetViews>
  <sheetFormatPr defaultRowHeight="15" x14ac:dyDescent="0.25"/>
  <cols>
    <col min="1" max="1" width="6.42578125" style="1" bestFit="1" customWidth="1"/>
    <col min="2" max="2" width="41.85546875" style="2" customWidth="1"/>
    <col min="3" max="3" width="23.28515625" style="58" customWidth="1"/>
    <col min="4" max="4" width="11" style="58" customWidth="1"/>
    <col min="5" max="5" width="12" customWidth="1"/>
    <col min="6" max="6" width="12.85546875" hidden="1" customWidth="1"/>
    <col min="7" max="7" width="11.28515625" bestFit="1" customWidth="1"/>
  </cols>
  <sheetData>
    <row r="1" spans="1:8" x14ac:dyDescent="0.25">
      <c r="C1" s="79" t="s">
        <v>2</v>
      </c>
      <c r="D1" s="79"/>
      <c r="E1" s="79"/>
      <c r="F1" s="79"/>
    </row>
    <row r="2" spans="1:8" x14ac:dyDescent="0.25">
      <c r="C2" s="79" t="s">
        <v>3</v>
      </c>
      <c r="D2" s="79"/>
      <c r="E2" s="79"/>
      <c r="F2" s="79"/>
    </row>
    <row r="3" spans="1:8" x14ac:dyDescent="0.25">
      <c r="C3" s="79" t="s">
        <v>4</v>
      </c>
      <c r="D3" s="79"/>
      <c r="E3" s="79"/>
      <c r="F3" s="79"/>
    </row>
    <row r="4" spans="1:8" x14ac:dyDescent="0.25">
      <c r="C4" s="86" t="s">
        <v>5</v>
      </c>
      <c r="D4" s="79"/>
      <c r="E4" s="79"/>
      <c r="F4" s="79"/>
    </row>
    <row r="5" spans="1:8" s="3" customFormat="1" ht="15.75" thickBot="1" x14ac:dyDescent="0.25">
      <c r="A5" s="65" t="s">
        <v>6</v>
      </c>
      <c r="B5" s="65"/>
      <c r="C5" s="65"/>
      <c r="D5" s="65"/>
    </row>
    <row r="6" spans="1:8" s="8" customFormat="1" ht="26.25" thickBot="1" x14ac:dyDescent="0.3">
      <c r="A6" s="4" t="s">
        <v>1</v>
      </c>
      <c r="B6" s="66" t="s">
        <v>7</v>
      </c>
      <c r="C6" s="67"/>
      <c r="D6" s="5" t="s">
        <v>8</v>
      </c>
      <c r="E6" s="6" t="s">
        <v>9</v>
      </c>
      <c r="F6" s="7" t="s">
        <v>10</v>
      </c>
    </row>
    <row r="7" spans="1:8" s="8" customFormat="1" x14ac:dyDescent="0.25">
      <c r="A7" s="9">
        <v>1</v>
      </c>
      <c r="B7" s="10" t="s">
        <v>11</v>
      </c>
      <c r="C7" s="11" t="s">
        <v>12</v>
      </c>
      <c r="D7" s="11"/>
      <c r="E7" s="12"/>
      <c r="F7" s="13"/>
      <c r="G7" s="14"/>
      <c r="H7" s="14"/>
    </row>
    <row r="8" spans="1:8" s="8" customFormat="1" x14ac:dyDescent="0.25">
      <c r="A8" s="15">
        <v>2</v>
      </c>
      <c r="B8" s="10" t="s">
        <v>13</v>
      </c>
      <c r="C8" s="16" t="s">
        <v>14</v>
      </c>
      <c r="D8" s="12"/>
      <c r="E8" s="12"/>
      <c r="F8" s="13"/>
      <c r="G8" s="14"/>
      <c r="H8" s="14"/>
    </row>
    <row r="9" spans="1:8" s="8" customFormat="1" x14ac:dyDescent="0.25">
      <c r="A9" s="15">
        <v>5</v>
      </c>
      <c r="B9" s="17" t="s">
        <v>15</v>
      </c>
      <c r="C9" s="18" t="s">
        <v>16</v>
      </c>
      <c r="D9" s="12"/>
      <c r="E9" s="12"/>
      <c r="F9" s="13"/>
      <c r="G9" s="14"/>
      <c r="H9" s="14"/>
    </row>
    <row r="10" spans="1:8" s="8" customFormat="1" x14ac:dyDescent="0.25">
      <c r="A10" s="15"/>
      <c r="B10" s="10" t="s">
        <v>0</v>
      </c>
      <c r="C10" s="10"/>
      <c r="D10" s="19" t="s">
        <v>17</v>
      </c>
      <c r="E10" s="20">
        <v>4138.2</v>
      </c>
      <c r="F10" s="13"/>
      <c r="G10" s="14"/>
      <c r="H10" s="14"/>
    </row>
    <row r="11" spans="1:8" s="8" customFormat="1" x14ac:dyDescent="0.25">
      <c r="A11" s="15"/>
      <c r="B11" s="71" t="s">
        <v>18</v>
      </c>
      <c r="C11" s="87"/>
      <c r="D11" s="19" t="s">
        <v>19</v>
      </c>
      <c r="E11" s="20">
        <v>-59941</v>
      </c>
      <c r="F11" s="13"/>
      <c r="G11" s="14"/>
      <c r="H11" s="14"/>
    </row>
    <row r="12" spans="1:8" s="8" customFormat="1" x14ac:dyDescent="0.25">
      <c r="A12" s="15"/>
      <c r="B12" s="71" t="s">
        <v>20</v>
      </c>
      <c r="C12" s="87"/>
      <c r="D12" s="18" t="s">
        <v>19</v>
      </c>
      <c r="E12" s="21">
        <f>E10*4.04*12</f>
        <v>200619.93599999999</v>
      </c>
      <c r="F12" s="13"/>
      <c r="G12" s="22"/>
      <c r="H12" s="14"/>
    </row>
    <row r="13" spans="1:8" s="8" customFormat="1" x14ac:dyDescent="0.25">
      <c r="A13" s="15"/>
      <c r="B13" s="71" t="s">
        <v>21</v>
      </c>
      <c r="C13" s="87"/>
      <c r="D13" s="18" t="s">
        <v>19</v>
      </c>
      <c r="E13" s="21">
        <f>E12-E11</f>
        <v>260560.93599999999</v>
      </c>
      <c r="F13" s="13"/>
      <c r="G13" s="14"/>
      <c r="H13" s="14"/>
    </row>
    <row r="14" spans="1:8" s="8" customFormat="1" ht="15.75" customHeight="1" thickBot="1" x14ac:dyDescent="0.3">
      <c r="A14" s="23">
        <v>6</v>
      </c>
      <c r="B14" s="88" t="s">
        <v>22</v>
      </c>
      <c r="C14" s="89"/>
      <c r="D14" s="24" t="s">
        <v>19</v>
      </c>
      <c r="E14" s="25">
        <f>E58</f>
        <v>248396.32759999999</v>
      </c>
      <c r="F14" s="26"/>
      <c r="G14" s="27"/>
      <c r="H14" s="28"/>
    </row>
    <row r="15" spans="1:8" x14ac:dyDescent="0.25">
      <c r="A15" s="63">
        <v>7</v>
      </c>
      <c r="B15" s="64" t="s">
        <v>23</v>
      </c>
      <c r="C15" s="29" t="s">
        <v>24</v>
      </c>
      <c r="D15" s="30" t="s">
        <v>17</v>
      </c>
      <c r="E15" s="31"/>
      <c r="F15" s="32"/>
      <c r="G15" s="33"/>
    </row>
    <row r="16" spans="1:8" x14ac:dyDescent="0.25">
      <c r="A16" s="63"/>
      <c r="B16" s="64"/>
      <c r="C16" s="30" t="s">
        <v>25</v>
      </c>
      <c r="D16" s="30" t="s">
        <v>26</v>
      </c>
      <c r="E16" s="31"/>
      <c r="F16" s="32"/>
    </row>
    <row r="17" spans="1:6" x14ac:dyDescent="0.25">
      <c r="A17" s="63"/>
      <c r="B17" s="64"/>
      <c r="C17" s="30" t="s">
        <v>27</v>
      </c>
      <c r="D17" s="30" t="s">
        <v>19</v>
      </c>
      <c r="E17" s="31">
        <v>8200</v>
      </c>
      <c r="F17" s="32"/>
    </row>
    <row r="18" spans="1:6" x14ac:dyDescent="0.25">
      <c r="A18" s="63">
        <v>8</v>
      </c>
      <c r="B18" s="64" t="s">
        <v>28</v>
      </c>
      <c r="C18" s="30" t="s">
        <v>29</v>
      </c>
      <c r="D18" s="30" t="s">
        <v>30</v>
      </c>
      <c r="E18" s="31"/>
      <c r="F18" s="32"/>
    </row>
    <row r="19" spans="1:6" x14ac:dyDescent="0.25">
      <c r="A19" s="63"/>
      <c r="B19" s="64"/>
      <c r="C19" s="30" t="s">
        <v>27</v>
      </c>
      <c r="D19" s="30" t="s">
        <v>19</v>
      </c>
      <c r="E19" s="31">
        <f>E13*0.1</f>
        <v>26056.0936</v>
      </c>
      <c r="F19" s="32"/>
    </row>
    <row r="20" spans="1:6" ht="15" customHeight="1" x14ac:dyDescent="0.25">
      <c r="A20" s="63">
        <v>9</v>
      </c>
      <c r="B20" s="64" t="s">
        <v>31</v>
      </c>
      <c r="C20" s="30" t="s">
        <v>32</v>
      </c>
      <c r="D20" s="30" t="s">
        <v>26</v>
      </c>
      <c r="E20" s="31"/>
      <c r="F20" s="32"/>
    </row>
    <row r="21" spans="1:6" x14ac:dyDescent="0.25">
      <c r="A21" s="63"/>
      <c r="B21" s="64"/>
      <c r="C21" s="30" t="s">
        <v>27</v>
      </c>
      <c r="D21" s="30" t="s">
        <v>19</v>
      </c>
      <c r="E21" s="31"/>
      <c r="F21" s="32"/>
    </row>
    <row r="22" spans="1:6" ht="15" customHeight="1" x14ac:dyDescent="0.25">
      <c r="A22" s="63">
        <v>10</v>
      </c>
      <c r="B22" s="64" t="s">
        <v>33</v>
      </c>
      <c r="C22" s="30" t="s">
        <v>34</v>
      </c>
      <c r="D22" s="30" t="s">
        <v>26</v>
      </c>
      <c r="E22" s="31"/>
      <c r="F22" s="32"/>
    </row>
    <row r="23" spans="1:6" x14ac:dyDescent="0.25">
      <c r="A23" s="63"/>
      <c r="B23" s="64"/>
      <c r="C23" s="30" t="s">
        <v>27</v>
      </c>
      <c r="D23" s="30" t="s">
        <v>19</v>
      </c>
      <c r="E23" s="31"/>
      <c r="F23" s="32"/>
    </row>
    <row r="24" spans="1:6" ht="15" customHeight="1" x14ac:dyDescent="0.25">
      <c r="A24" s="63">
        <v>12</v>
      </c>
      <c r="B24" s="64" t="s">
        <v>35</v>
      </c>
      <c r="C24" s="30" t="s">
        <v>36</v>
      </c>
      <c r="D24" s="30" t="s">
        <v>26</v>
      </c>
      <c r="E24" s="31">
        <v>16</v>
      </c>
      <c r="F24" s="32"/>
    </row>
    <row r="25" spans="1:6" x14ac:dyDescent="0.25">
      <c r="A25" s="63"/>
      <c r="B25" s="64"/>
      <c r="C25" s="30" t="s">
        <v>37</v>
      </c>
      <c r="D25" s="30" t="s">
        <v>26</v>
      </c>
      <c r="E25" s="31"/>
      <c r="F25" s="32"/>
    </row>
    <row r="26" spans="1:6" x14ac:dyDescent="0.25">
      <c r="A26" s="63"/>
      <c r="B26" s="64"/>
      <c r="C26" s="30" t="s">
        <v>38</v>
      </c>
      <c r="D26" s="30" t="s">
        <v>26</v>
      </c>
      <c r="E26" s="31"/>
      <c r="F26" s="32"/>
    </row>
    <row r="27" spans="1:6" x14ac:dyDescent="0.25">
      <c r="A27" s="63"/>
      <c r="B27" s="64"/>
      <c r="C27" s="30" t="s">
        <v>27</v>
      </c>
      <c r="D27" s="30" t="s">
        <v>19</v>
      </c>
      <c r="E27" s="31"/>
      <c r="F27" s="32"/>
    </row>
    <row r="28" spans="1:6" ht="15" customHeight="1" x14ac:dyDescent="0.25">
      <c r="A28" s="63">
        <v>13</v>
      </c>
      <c r="B28" s="64" t="s">
        <v>39</v>
      </c>
      <c r="C28" s="30" t="s">
        <v>40</v>
      </c>
      <c r="D28" s="30" t="s">
        <v>41</v>
      </c>
      <c r="E28" s="31"/>
      <c r="F28" s="32"/>
    </row>
    <row r="29" spans="1:6" x14ac:dyDescent="0.25">
      <c r="A29" s="63"/>
      <c r="B29" s="64"/>
      <c r="C29" s="30" t="s">
        <v>42</v>
      </c>
      <c r="D29" s="30" t="s">
        <v>26</v>
      </c>
      <c r="E29" s="31"/>
      <c r="F29" s="32"/>
    </row>
    <row r="30" spans="1:6" x14ac:dyDescent="0.25">
      <c r="A30" s="63"/>
      <c r="B30" s="64"/>
      <c r="C30" s="30" t="s">
        <v>43</v>
      </c>
      <c r="D30" s="30" t="s">
        <v>30</v>
      </c>
      <c r="E30" s="31"/>
      <c r="F30" s="32"/>
    </row>
    <row r="31" spans="1:6" x14ac:dyDescent="0.25">
      <c r="A31" s="63"/>
      <c r="B31" s="64"/>
      <c r="C31" s="30" t="s">
        <v>27</v>
      </c>
      <c r="D31" s="30" t="s">
        <v>19</v>
      </c>
      <c r="E31" s="31">
        <f>12000*2</f>
        <v>24000</v>
      </c>
      <c r="F31" s="32"/>
    </row>
    <row r="32" spans="1:6" ht="15" customHeight="1" x14ac:dyDescent="0.25">
      <c r="A32" s="63">
        <v>14</v>
      </c>
      <c r="B32" s="64" t="s">
        <v>44</v>
      </c>
      <c r="C32" s="30" t="s">
        <v>45</v>
      </c>
      <c r="D32" s="30" t="s">
        <v>17</v>
      </c>
      <c r="E32" s="31"/>
      <c r="F32" s="32"/>
    </row>
    <row r="33" spans="1:6" x14ac:dyDescent="0.25">
      <c r="A33" s="63"/>
      <c r="B33" s="64"/>
      <c r="C33" s="30" t="s">
        <v>46</v>
      </c>
      <c r="D33" s="30" t="s">
        <v>26</v>
      </c>
      <c r="E33" s="31"/>
      <c r="F33" s="32"/>
    </row>
    <row r="34" spans="1:6" x14ac:dyDescent="0.25">
      <c r="A34" s="63"/>
      <c r="B34" s="64"/>
      <c r="C34" s="30" t="s">
        <v>47</v>
      </c>
      <c r="D34" s="30" t="s">
        <v>19</v>
      </c>
      <c r="E34" s="31"/>
      <c r="F34" s="32"/>
    </row>
    <row r="35" spans="1:6" ht="15" customHeight="1" x14ac:dyDescent="0.25">
      <c r="A35" s="34">
        <v>15</v>
      </c>
      <c r="B35" s="35" t="s">
        <v>48</v>
      </c>
      <c r="C35" s="36" t="s">
        <v>27</v>
      </c>
      <c r="D35" s="36" t="s">
        <v>19</v>
      </c>
      <c r="E35" s="31">
        <f>E17+E19+E21+E23+E27+E31+E34</f>
        <v>58256.0936</v>
      </c>
      <c r="F35" s="37"/>
    </row>
    <row r="36" spans="1:6" ht="15" customHeight="1" x14ac:dyDescent="0.25">
      <c r="A36" s="63">
        <v>16</v>
      </c>
      <c r="B36" s="64" t="s">
        <v>49</v>
      </c>
      <c r="C36" s="38" t="s">
        <v>50</v>
      </c>
      <c r="D36" s="38" t="s">
        <v>26</v>
      </c>
      <c r="E36" s="31"/>
      <c r="F36" s="37"/>
    </row>
    <row r="37" spans="1:6" x14ac:dyDescent="0.25">
      <c r="A37" s="63"/>
      <c r="B37" s="64"/>
      <c r="C37" s="38" t="s">
        <v>51</v>
      </c>
      <c r="D37" s="38" t="s">
        <v>26</v>
      </c>
      <c r="E37" s="31"/>
      <c r="F37" s="37"/>
    </row>
    <row r="38" spans="1:6" x14ac:dyDescent="0.25">
      <c r="A38" s="63"/>
      <c r="B38" s="64"/>
      <c r="C38" s="39" t="s">
        <v>52</v>
      </c>
      <c r="D38" s="39" t="s">
        <v>30</v>
      </c>
      <c r="E38" s="31"/>
      <c r="F38" s="37"/>
    </row>
    <row r="39" spans="1:6" x14ac:dyDescent="0.25">
      <c r="A39" s="63"/>
      <c r="B39" s="64"/>
      <c r="C39" s="38" t="s">
        <v>53</v>
      </c>
      <c r="D39" s="38" t="s">
        <v>26</v>
      </c>
      <c r="E39" s="31"/>
      <c r="F39" s="37"/>
    </row>
    <row r="40" spans="1:6" x14ac:dyDescent="0.25">
      <c r="A40" s="63"/>
      <c r="B40" s="64"/>
      <c r="C40" s="38" t="s">
        <v>54</v>
      </c>
      <c r="D40" s="38" t="s">
        <v>26</v>
      </c>
      <c r="E40" s="31"/>
      <c r="F40" s="37"/>
    </row>
    <row r="41" spans="1:6" x14ac:dyDescent="0.25">
      <c r="A41" s="63"/>
      <c r="B41" s="64"/>
      <c r="C41" s="40" t="s">
        <v>55</v>
      </c>
      <c r="D41" s="38" t="s">
        <v>26</v>
      </c>
      <c r="E41" s="31"/>
      <c r="F41" s="32"/>
    </row>
    <row r="42" spans="1:6" x14ac:dyDescent="0.25">
      <c r="A42" s="63"/>
      <c r="B42" s="64"/>
      <c r="C42" s="30" t="s">
        <v>56</v>
      </c>
      <c r="D42" s="30" t="s">
        <v>30</v>
      </c>
      <c r="E42" s="31"/>
      <c r="F42" s="32"/>
    </row>
    <row r="43" spans="1:6" x14ac:dyDescent="0.25">
      <c r="A43" s="63"/>
      <c r="B43" s="64"/>
      <c r="C43" s="30" t="s">
        <v>57</v>
      </c>
      <c r="D43" s="30" t="s">
        <v>30</v>
      </c>
      <c r="E43" s="31"/>
      <c r="F43" s="32"/>
    </row>
    <row r="44" spans="1:6" x14ac:dyDescent="0.25">
      <c r="A44" s="63"/>
      <c r="B44" s="64"/>
      <c r="C44" s="30" t="s">
        <v>27</v>
      </c>
      <c r="D44" s="30" t="s">
        <v>19</v>
      </c>
      <c r="E44" s="41"/>
      <c r="F44" s="42"/>
    </row>
    <row r="45" spans="1:6" x14ac:dyDescent="0.25">
      <c r="A45" s="63">
        <v>17</v>
      </c>
      <c r="B45" s="64" t="s">
        <v>58</v>
      </c>
      <c r="C45" s="30" t="s">
        <v>59</v>
      </c>
      <c r="D45" s="30" t="s">
        <v>26</v>
      </c>
      <c r="E45" s="31"/>
      <c r="F45" s="42"/>
    </row>
    <row r="46" spans="1:6" x14ac:dyDescent="0.25">
      <c r="A46" s="63"/>
      <c r="B46" s="64"/>
      <c r="C46" s="38" t="s">
        <v>60</v>
      </c>
      <c r="D46" s="38" t="s">
        <v>26</v>
      </c>
      <c r="E46" s="31"/>
      <c r="F46" s="37"/>
    </row>
    <row r="47" spans="1:6" x14ac:dyDescent="0.25">
      <c r="A47" s="63"/>
      <c r="B47" s="64"/>
      <c r="C47" s="30" t="s">
        <v>56</v>
      </c>
      <c r="D47" s="30" t="s">
        <v>30</v>
      </c>
      <c r="E47" s="31"/>
      <c r="F47" s="37"/>
    </row>
    <row r="48" spans="1:6" x14ac:dyDescent="0.25">
      <c r="A48" s="63"/>
      <c r="B48" s="64"/>
      <c r="C48" s="30" t="s">
        <v>27</v>
      </c>
      <c r="D48" s="30" t="s">
        <v>19</v>
      </c>
      <c r="E48" s="31"/>
      <c r="F48" s="42"/>
    </row>
    <row r="49" spans="1:6" x14ac:dyDescent="0.25">
      <c r="A49" s="63">
        <v>18</v>
      </c>
      <c r="B49" s="64" t="s">
        <v>61</v>
      </c>
      <c r="C49" s="30" t="s">
        <v>62</v>
      </c>
      <c r="D49" s="30" t="s">
        <v>26</v>
      </c>
      <c r="E49" s="31"/>
      <c r="F49" s="42"/>
    </row>
    <row r="50" spans="1:6" x14ac:dyDescent="0.25">
      <c r="A50" s="63"/>
      <c r="B50" s="64"/>
      <c r="C50" s="29" t="s">
        <v>63</v>
      </c>
      <c r="D50" s="29" t="s">
        <v>30</v>
      </c>
      <c r="E50" s="31"/>
      <c r="F50" s="42"/>
    </row>
    <row r="51" spans="1:6" x14ac:dyDescent="0.25">
      <c r="A51" s="63"/>
      <c r="B51" s="64"/>
      <c r="C51" s="30" t="s">
        <v>27</v>
      </c>
      <c r="D51" s="30" t="s">
        <v>19</v>
      </c>
      <c r="E51" s="31">
        <v>65000</v>
      </c>
      <c r="F51" s="42"/>
    </row>
    <row r="52" spans="1:6" ht="15" customHeight="1" x14ac:dyDescent="0.25">
      <c r="A52" s="63">
        <v>19</v>
      </c>
      <c r="B52" s="64" t="s">
        <v>64</v>
      </c>
      <c r="C52" s="29" t="s">
        <v>65</v>
      </c>
      <c r="D52" s="29" t="s">
        <v>26</v>
      </c>
      <c r="E52" s="31"/>
      <c r="F52" s="42"/>
    </row>
    <row r="53" spans="1:6" x14ac:dyDescent="0.25">
      <c r="A53" s="63"/>
      <c r="B53" s="64"/>
      <c r="C53" s="29" t="s">
        <v>66</v>
      </c>
      <c r="D53" s="29" t="s">
        <v>30</v>
      </c>
      <c r="E53" s="31"/>
      <c r="F53" s="42"/>
    </row>
    <row r="54" spans="1:6" x14ac:dyDescent="0.25">
      <c r="A54" s="63"/>
      <c r="B54" s="64"/>
      <c r="C54" s="30" t="s">
        <v>27</v>
      </c>
      <c r="D54" s="30" t="s">
        <v>19</v>
      </c>
      <c r="E54" s="31">
        <f>75*800</f>
        <v>60000</v>
      </c>
      <c r="F54" s="43"/>
    </row>
    <row r="55" spans="1:6" ht="26.25" customHeight="1" x14ac:dyDescent="0.25">
      <c r="A55" s="34"/>
      <c r="B55" s="71" t="s">
        <v>67</v>
      </c>
      <c r="C55" s="72"/>
      <c r="D55" s="30" t="s">
        <v>19</v>
      </c>
      <c r="E55" s="31">
        <f>E13*0.1</f>
        <v>26056.0936</v>
      </c>
      <c r="F55" s="42"/>
    </row>
    <row r="56" spans="1:6" ht="15" customHeight="1" x14ac:dyDescent="0.25">
      <c r="A56" s="34">
        <v>20</v>
      </c>
      <c r="B56" s="73" t="s">
        <v>68</v>
      </c>
      <c r="C56" s="74"/>
      <c r="D56" s="30" t="s">
        <v>19</v>
      </c>
      <c r="E56" s="31">
        <f>E13*0.15</f>
        <v>39084.140399999997</v>
      </c>
      <c r="F56" s="37"/>
    </row>
    <row r="57" spans="1:6" ht="15" customHeight="1" x14ac:dyDescent="0.25">
      <c r="A57" s="34">
        <v>21</v>
      </c>
      <c r="B57" s="75" t="s">
        <v>69</v>
      </c>
      <c r="C57" s="75"/>
      <c r="D57" s="45" t="s">
        <v>19</v>
      </c>
      <c r="E57" s="31">
        <f>E56+E55+E54+E51+E48+E44</f>
        <v>190140.234</v>
      </c>
      <c r="F57" s="32"/>
    </row>
    <row r="58" spans="1:6" ht="15" customHeight="1" x14ac:dyDescent="0.25">
      <c r="A58" s="34">
        <v>22</v>
      </c>
      <c r="B58" s="75" t="s">
        <v>70</v>
      </c>
      <c r="C58" s="75"/>
      <c r="D58" s="45" t="s">
        <v>19</v>
      </c>
      <c r="E58" s="31">
        <f>E57+E35</f>
        <v>248396.32759999999</v>
      </c>
      <c r="F58" s="32"/>
    </row>
    <row r="59" spans="1:6" hidden="1" x14ac:dyDescent="0.25">
      <c r="A59" s="34">
        <v>24</v>
      </c>
      <c r="B59" s="90" t="s">
        <v>71</v>
      </c>
      <c r="C59" s="91"/>
      <c r="D59" s="45" t="s">
        <v>19</v>
      </c>
      <c r="E59" s="31"/>
      <c r="F59" s="46"/>
    </row>
    <row r="60" spans="1:6" s="49" customFormat="1" ht="12.75" hidden="1" x14ac:dyDescent="0.2">
      <c r="A60" s="47"/>
      <c r="B60" s="92" t="s">
        <v>72</v>
      </c>
      <c r="C60" s="92"/>
      <c r="D60" s="48" t="s">
        <v>19</v>
      </c>
      <c r="E60" s="31"/>
      <c r="F60" s="46"/>
    </row>
    <row r="61" spans="1:6" x14ac:dyDescent="0.25">
      <c r="B61" s="85" t="s">
        <v>73</v>
      </c>
      <c r="C61" s="85"/>
      <c r="D61" s="50"/>
      <c r="E61" s="51"/>
    </row>
    <row r="62" spans="1:6" x14ac:dyDescent="0.25">
      <c r="B62" s="52" t="s">
        <v>74</v>
      </c>
      <c r="C62" s="53"/>
      <c r="D62" s="80" t="s">
        <v>75</v>
      </c>
      <c r="E62" s="80"/>
    </row>
    <row r="63" spans="1:6" x14ac:dyDescent="0.25">
      <c r="B63" s="52" t="s">
        <v>76</v>
      </c>
      <c r="C63" s="53"/>
      <c r="D63" s="80" t="s">
        <v>77</v>
      </c>
      <c r="E63" s="80"/>
    </row>
    <row r="64" spans="1:6" x14ac:dyDescent="0.25">
      <c r="B64" s="52" t="s">
        <v>78</v>
      </c>
      <c r="C64" s="52"/>
      <c r="D64" s="50"/>
      <c r="E64" s="28"/>
    </row>
    <row r="65" spans="2:5" x14ac:dyDescent="0.25">
      <c r="B65" s="70" t="s">
        <v>79</v>
      </c>
      <c r="C65" s="70"/>
      <c r="D65" s="54"/>
      <c r="E65" s="28"/>
    </row>
    <row r="66" spans="2:5" x14ac:dyDescent="0.25">
      <c r="B66" s="55" t="s">
        <v>80</v>
      </c>
      <c r="C66" s="56"/>
      <c r="D66" s="54"/>
      <c r="E66" s="28"/>
    </row>
    <row r="67" spans="2:5" x14ac:dyDescent="0.25">
      <c r="B67" s="57" t="s">
        <v>80</v>
      </c>
      <c r="C67" s="56"/>
      <c r="D67" s="54"/>
      <c r="E67" s="28"/>
    </row>
    <row r="68" spans="2:5" x14ac:dyDescent="0.25">
      <c r="B68" s="57" t="s">
        <v>81</v>
      </c>
      <c r="C68" s="56"/>
      <c r="D68" s="54"/>
      <c r="E68" s="28"/>
    </row>
  </sheetData>
  <mergeCells count="42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36:A44"/>
    <mergeCell ref="B36:B44"/>
    <mergeCell ref="A45:A48"/>
    <mergeCell ref="B45:B48"/>
    <mergeCell ref="A49:A51"/>
    <mergeCell ref="B49:B51"/>
    <mergeCell ref="A24:A27"/>
    <mergeCell ref="B24:B27"/>
    <mergeCell ref="A28:A31"/>
    <mergeCell ref="B28:B31"/>
    <mergeCell ref="A32:A34"/>
    <mergeCell ref="B32:B34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D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G14" sqref="G14"/>
    </sheetView>
  </sheetViews>
  <sheetFormatPr defaultRowHeight="15" x14ac:dyDescent="0.25"/>
  <cols>
    <col min="1" max="1" width="6.42578125" style="1" bestFit="1" customWidth="1"/>
    <col min="2" max="2" width="41.85546875" style="2" customWidth="1"/>
    <col min="3" max="3" width="23.28515625" style="58" customWidth="1"/>
    <col min="4" max="4" width="11" style="58" customWidth="1"/>
    <col min="5" max="5" width="12" customWidth="1"/>
    <col min="6" max="6" width="12.85546875" hidden="1" customWidth="1"/>
    <col min="7" max="7" width="10.5703125" bestFit="1" customWidth="1"/>
  </cols>
  <sheetData>
    <row r="1" spans="1:8" x14ac:dyDescent="0.25">
      <c r="C1" s="79" t="s">
        <v>2</v>
      </c>
      <c r="D1" s="79"/>
      <c r="E1" s="79"/>
      <c r="F1" s="79"/>
    </row>
    <row r="2" spans="1:8" x14ac:dyDescent="0.25">
      <c r="C2" s="79" t="s">
        <v>3</v>
      </c>
      <c r="D2" s="79"/>
      <c r="E2" s="79"/>
      <c r="F2" s="79"/>
    </row>
    <row r="3" spans="1:8" x14ac:dyDescent="0.25">
      <c r="C3" s="79" t="s">
        <v>4</v>
      </c>
      <c r="D3" s="79"/>
      <c r="E3" s="79"/>
      <c r="F3" s="79"/>
    </row>
    <row r="4" spans="1:8" x14ac:dyDescent="0.25">
      <c r="C4" s="86" t="s">
        <v>99</v>
      </c>
      <c r="D4" s="79"/>
      <c r="E4" s="79"/>
      <c r="F4" s="79"/>
    </row>
    <row r="5" spans="1:8" s="3" customFormat="1" ht="15.75" thickBot="1" x14ac:dyDescent="0.25">
      <c r="A5" s="65" t="s">
        <v>100</v>
      </c>
      <c r="B5" s="65"/>
      <c r="C5" s="65"/>
      <c r="D5" s="65"/>
    </row>
    <row r="6" spans="1:8" s="8" customFormat="1" ht="26.25" thickBot="1" x14ac:dyDescent="0.3">
      <c r="A6" s="4" t="s">
        <v>1</v>
      </c>
      <c r="B6" s="66" t="s">
        <v>7</v>
      </c>
      <c r="C6" s="67"/>
      <c r="D6" s="5" t="s">
        <v>8</v>
      </c>
      <c r="E6" s="6" t="s">
        <v>101</v>
      </c>
      <c r="F6" s="7" t="s">
        <v>10</v>
      </c>
    </row>
    <row r="7" spans="1:8" s="8" customFormat="1" x14ac:dyDescent="0.25">
      <c r="A7" s="9">
        <v>1</v>
      </c>
      <c r="B7" s="10" t="s">
        <v>11</v>
      </c>
      <c r="C7" s="11" t="s">
        <v>12</v>
      </c>
      <c r="D7" s="11"/>
      <c r="E7" s="12"/>
      <c r="F7" s="13"/>
      <c r="G7" s="14"/>
      <c r="H7" s="14"/>
    </row>
    <row r="8" spans="1:8" s="8" customFormat="1" x14ac:dyDescent="0.25">
      <c r="A8" s="15">
        <v>2</v>
      </c>
      <c r="B8" s="10" t="s">
        <v>13</v>
      </c>
      <c r="C8" s="16" t="s">
        <v>14</v>
      </c>
      <c r="D8" s="12"/>
      <c r="E8" s="12"/>
      <c r="F8" s="13"/>
      <c r="G8" s="14"/>
      <c r="H8" s="14"/>
    </row>
    <row r="9" spans="1:8" s="8" customFormat="1" x14ac:dyDescent="0.25">
      <c r="A9" s="15">
        <v>5</v>
      </c>
      <c r="B9" s="17" t="s">
        <v>15</v>
      </c>
      <c r="C9" s="18" t="s">
        <v>16</v>
      </c>
      <c r="D9" s="12"/>
      <c r="E9" s="12"/>
      <c r="F9" s="13"/>
      <c r="G9" s="14"/>
      <c r="H9" s="14"/>
    </row>
    <row r="10" spans="1:8" s="8" customFormat="1" x14ac:dyDescent="0.25">
      <c r="A10" s="15"/>
      <c r="B10" s="10" t="s">
        <v>0</v>
      </c>
      <c r="C10" s="10"/>
      <c r="D10" s="19" t="s">
        <v>17</v>
      </c>
      <c r="E10" s="20">
        <v>4138</v>
      </c>
      <c r="F10" s="13"/>
      <c r="G10" s="14"/>
      <c r="H10" s="14"/>
    </row>
    <row r="11" spans="1:8" s="8" customFormat="1" x14ac:dyDescent="0.25">
      <c r="A11" s="15"/>
      <c r="B11" s="71" t="s">
        <v>102</v>
      </c>
      <c r="C11" s="87"/>
      <c r="D11" s="19" t="s">
        <v>19</v>
      </c>
      <c r="E11" s="20">
        <v>264019</v>
      </c>
      <c r="F11" s="13"/>
      <c r="G11" s="14"/>
      <c r="H11" s="14"/>
    </row>
    <row r="12" spans="1:8" s="8" customFormat="1" x14ac:dyDescent="0.25">
      <c r="A12" s="15"/>
      <c r="B12" s="93" t="s">
        <v>103</v>
      </c>
      <c r="C12" s="94"/>
      <c r="D12" s="18" t="s">
        <v>19</v>
      </c>
      <c r="E12" s="21">
        <v>200606</v>
      </c>
      <c r="F12" s="13"/>
      <c r="G12" s="14"/>
      <c r="H12" s="14"/>
    </row>
    <row r="13" spans="1:8" s="8" customFormat="1" x14ac:dyDescent="0.25">
      <c r="A13" s="15"/>
      <c r="B13" s="93" t="s">
        <v>104</v>
      </c>
      <c r="C13" s="94"/>
      <c r="D13" s="18" t="s">
        <v>19</v>
      </c>
      <c r="E13" s="21">
        <f>E12-E11</f>
        <v>-63413</v>
      </c>
      <c r="F13" s="13"/>
      <c r="G13" s="14"/>
      <c r="H13" s="14"/>
    </row>
    <row r="14" spans="1:8" s="8" customFormat="1" ht="15.75" thickBot="1" x14ac:dyDescent="0.3">
      <c r="A14" s="23">
        <v>6</v>
      </c>
      <c r="B14" s="68" t="s">
        <v>108</v>
      </c>
      <c r="C14" s="95"/>
      <c r="D14" s="24" t="s">
        <v>19</v>
      </c>
      <c r="E14" s="25">
        <f>E58</f>
        <v>34000</v>
      </c>
      <c r="F14" s="26"/>
      <c r="G14" s="27"/>
      <c r="H14" s="28"/>
    </row>
    <row r="15" spans="1:8" x14ac:dyDescent="0.25">
      <c r="A15" s="63">
        <v>7</v>
      </c>
      <c r="B15" s="64" t="s">
        <v>23</v>
      </c>
      <c r="C15" s="29" t="s">
        <v>24</v>
      </c>
      <c r="D15" s="30" t="s">
        <v>17</v>
      </c>
      <c r="E15" s="31"/>
      <c r="F15" s="32"/>
    </row>
    <row r="16" spans="1:8" x14ac:dyDescent="0.25">
      <c r="A16" s="63"/>
      <c r="B16" s="64"/>
      <c r="C16" s="30" t="s">
        <v>25</v>
      </c>
      <c r="D16" s="30" t="s">
        <v>26</v>
      </c>
      <c r="E16" s="31"/>
      <c r="F16" s="32"/>
    </row>
    <row r="17" spans="1:6" x14ac:dyDescent="0.25">
      <c r="A17" s="63"/>
      <c r="B17" s="64"/>
      <c r="C17" s="30" t="s">
        <v>27</v>
      </c>
      <c r="D17" s="30" t="s">
        <v>19</v>
      </c>
      <c r="E17" s="31"/>
      <c r="F17" s="32"/>
    </row>
    <row r="18" spans="1:6" x14ac:dyDescent="0.25">
      <c r="A18" s="63">
        <v>8</v>
      </c>
      <c r="B18" s="64" t="s">
        <v>28</v>
      </c>
      <c r="C18" s="30" t="s">
        <v>29</v>
      </c>
      <c r="D18" s="30" t="s">
        <v>30</v>
      </c>
      <c r="E18" s="31"/>
      <c r="F18" s="32"/>
    </row>
    <row r="19" spans="1:6" x14ac:dyDescent="0.25">
      <c r="A19" s="63"/>
      <c r="B19" s="64"/>
      <c r="C19" s="30" t="s">
        <v>27</v>
      </c>
      <c r="D19" s="30" t="s">
        <v>19</v>
      </c>
      <c r="E19" s="31"/>
      <c r="F19" s="32"/>
    </row>
    <row r="20" spans="1:6" ht="15" customHeight="1" x14ac:dyDescent="0.25">
      <c r="A20" s="63">
        <v>9</v>
      </c>
      <c r="B20" s="64" t="s">
        <v>31</v>
      </c>
      <c r="C20" s="30" t="s">
        <v>105</v>
      </c>
      <c r="D20" s="30" t="s">
        <v>26</v>
      </c>
      <c r="E20" s="31">
        <v>2</v>
      </c>
      <c r="F20" s="32"/>
    </row>
    <row r="21" spans="1:6" x14ac:dyDescent="0.25">
      <c r="A21" s="63"/>
      <c r="B21" s="64"/>
      <c r="C21" s="30" t="s">
        <v>27</v>
      </c>
      <c r="D21" s="30" t="s">
        <v>19</v>
      </c>
      <c r="E21" s="31">
        <f>E20*4500</f>
        <v>9000</v>
      </c>
      <c r="F21" s="32"/>
    </row>
    <row r="22" spans="1:6" ht="15" customHeight="1" x14ac:dyDescent="0.25">
      <c r="A22" s="63">
        <v>10</v>
      </c>
      <c r="B22" s="64" t="s">
        <v>33</v>
      </c>
      <c r="C22" s="30" t="s">
        <v>34</v>
      </c>
      <c r="D22" s="30" t="s">
        <v>26</v>
      </c>
      <c r="E22" s="31"/>
      <c r="F22" s="32"/>
    </row>
    <row r="23" spans="1:6" x14ac:dyDescent="0.25">
      <c r="A23" s="63"/>
      <c r="B23" s="64"/>
      <c r="C23" s="30" t="s">
        <v>27</v>
      </c>
      <c r="D23" s="30" t="s">
        <v>19</v>
      </c>
      <c r="E23" s="31"/>
      <c r="F23" s="32"/>
    </row>
    <row r="24" spans="1:6" ht="15" customHeight="1" x14ac:dyDescent="0.25">
      <c r="A24" s="63">
        <v>12</v>
      </c>
      <c r="B24" s="64" t="s">
        <v>35</v>
      </c>
      <c r="C24" s="30" t="s">
        <v>36</v>
      </c>
      <c r="D24" s="30" t="s">
        <v>26</v>
      </c>
      <c r="E24" s="31"/>
      <c r="F24" s="32"/>
    </row>
    <row r="25" spans="1:6" x14ac:dyDescent="0.25">
      <c r="A25" s="63"/>
      <c r="B25" s="64"/>
      <c r="C25" s="30" t="s">
        <v>37</v>
      </c>
      <c r="D25" s="30" t="s">
        <v>26</v>
      </c>
      <c r="E25" s="31"/>
      <c r="F25" s="32"/>
    </row>
    <row r="26" spans="1:6" x14ac:dyDescent="0.25">
      <c r="A26" s="63"/>
      <c r="B26" s="64"/>
      <c r="C26" s="30" t="s">
        <v>38</v>
      </c>
      <c r="D26" s="30" t="s">
        <v>26</v>
      </c>
      <c r="E26" s="31"/>
      <c r="F26" s="32"/>
    </row>
    <row r="27" spans="1:6" x14ac:dyDescent="0.25">
      <c r="A27" s="63"/>
      <c r="B27" s="64"/>
      <c r="C27" s="30" t="s">
        <v>27</v>
      </c>
      <c r="D27" s="30" t="s">
        <v>19</v>
      </c>
      <c r="E27" s="31"/>
      <c r="F27" s="32"/>
    </row>
    <row r="28" spans="1:6" ht="15" customHeight="1" x14ac:dyDescent="0.25">
      <c r="A28" s="63">
        <v>13</v>
      </c>
      <c r="B28" s="64" t="s">
        <v>39</v>
      </c>
      <c r="C28" s="30" t="s">
        <v>40</v>
      </c>
      <c r="D28" s="30" t="s">
        <v>41</v>
      </c>
      <c r="E28" s="31"/>
      <c r="F28" s="32"/>
    </row>
    <row r="29" spans="1:6" x14ac:dyDescent="0.25">
      <c r="A29" s="63"/>
      <c r="B29" s="64"/>
      <c r="C29" s="30" t="s">
        <v>42</v>
      </c>
      <c r="D29" s="30" t="s">
        <v>26</v>
      </c>
      <c r="E29" s="31"/>
      <c r="F29" s="32"/>
    </row>
    <row r="30" spans="1:6" x14ac:dyDescent="0.25">
      <c r="A30" s="63"/>
      <c r="B30" s="64"/>
      <c r="C30" s="30" t="s">
        <v>43</v>
      </c>
      <c r="D30" s="30" t="s">
        <v>30</v>
      </c>
      <c r="E30" s="31"/>
      <c r="F30" s="32"/>
    </row>
    <row r="31" spans="1:6" x14ac:dyDescent="0.25">
      <c r="A31" s="63"/>
      <c r="B31" s="64"/>
      <c r="C31" s="30" t="s">
        <v>27</v>
      </c>
      <c r="D31" s="30" t="s">
        <v>19</v>
      </c>
      <c r="E31" s="31"/>
      <c r="F31" s="32"/>
    </row>
    <row r="32" spans="1:6" ht="15" customHeight="1" x14ac:dyDescent="0.25">
      <c r="A32" s="63">
        <v>14</v>
      </c>
      <c r="B32" s="64" t="s">
        <v>44</v>
      </c>
      <c r="C32" s="30" t="s">
        <v>45</v>
      </c>
      <c r="D32" s="30" t="s">
        <v>17</v>
      </c>
      <c r="E32" s="31"/>
      <c r="F32" s="32"/>
    </row>
    <row r="33" spans="1:6" x14ac:dyDescent="0.25">
      <c r="A33" s="63"/>
      <c r="B33" s="64"/>
      <c r="C33" s="30" t="s">
        <v>46</v>
      </c>
      <c r="D33" s="30" t="s">
        <v>26</v>
      </c>
      <c r="E33" s="31"/>
      <c r="F33" s="32"/>
    </row>
    <row r="34" spans="1:6" x14ac:dyDescent="0.25">
      <c r="A34" s="63"/>
      <c r="B34" s="64"/>
      <c r="C34" s="30" t="s">
        <v>47</v>
      </c>
      <c r="D34" s="30" t="s">
        <v>19</v>
      </c>
      <c r="E34" s="31"/>
      <c r="F34" s="32"/>
    </row>
    <row r="35" spans="1:6" ht="15" customHeight="1" x14ac:dyDescent="0.25">
      <c r="A35" s="34">
        <v>15</v>
      </c>
      <c r="B35" s="44" t="s">
        <v>48</v>
      </c>
      <c r="C35" s="36" t="s">
        <v>27</v>
      </c>
      <c r="D35" s="36" t="s">
        <v>19</v>
      </c>
      <c r="E35" s="31">
        <f>E17+E19+E21+E23+E27+E31+E34</f>
        <v>9000</v>
      </c>
      <c r="F35" s="37"/>
    </row>
    <row r="36" spans="1:6" ht="15" customHeight="1" x14ac:dyDescent="0.25">
      <c r="A36" s="63">
        <v>16</v>
      </c>
      <c r="B36" s="64" t="s">
        <v>49</v>
      </c>
      <c r="C36" s="38" t="s">
        <v>50</v>
      </c>
      <c r="D36" s="38" t="s">
        <v>26</v>
      </c>
      <c r="E36" s="31">
        <v>4</v>
      </c>
      <c r="F36" s="37"/>
    </row>
    <row r="37" spans="1:6" x14ac:dyDescent="0.25">
      <c r="A37" s="63"/>
      <c r="B37" s="64"/>
      <c r="C37" s="38" t="s">
        <v>51</v>
      </c>
      <c r="D37" s="38" t="s">
        <v>26</v>
      </c>
      <c r="E37" s="31"/>
      <c r="F37" s="37"/>
    </row>
    <row r="38" spans="1:6" x14ac:dyDescent="0.25">
      <c r="A38" s="63"/>
      <c r="B38" s="64"/>
      <c r="C38" s="39" t="s">
        <v>52</v>
      </c>
      <c r="D38" s="39" t="s">
        <v>30</v>
      </c>
      <c r="E38" s="31"/>
      <c r="F38" s="37"/>
    </row>
    <row r="39" spans="1:6" x14ac:dyDescent="0.25">
      <c r="A39" s="63"/>
      <c r="B39" s="64"/>
      <c r="C39" s="38" t="s">
        <v>53</v>
      </c>
      <c r="D39" s="38" t="s">
        <v>26</v>
      </c>
      <c r="E39" s="31"/>
      <c r="F39" s="37"/>
    </row>
    <row r="40" spans="1:6" x14ac:dyDescent="0.25">
      <c r="A40" s="63"/>
      <c r="B40" s="64"/>
      <c r="C40" s="38" t="s">
        <v>54</v>
      </c>
      <c r="D40" s="38" t="s">
        <v>26</v>
      </c>
      <c r="E40" s="31"/>
      <c r="F40" s="37"/>
    </row>
    <row r="41" spans="1:6" x14ac:dyDescent="0.25">
      <c r="A41" s="63"/>
      <c r="B41" s="64"/>
      <c r="C41" s="40" t="s">
        <v>55</v>
      </c>
      <c r="D41" s="38" t="s">
        <v>26</v>
      </c>
      <c r="E41" s="31"/>
      <c r="F41" s="32"/>
    </row>
    <row r="42" spans="1:6" x14ac:dyDescent="0.25">
      <c r="A42" s="63"/>
      <c r="B42" s="64"/>
      <c r="C42" s="30" t="s">
        <v>56</v>
      </c>
      <c r="D42" s="30" t="s">
        <v>30</v>
      </c>
      <c r="E42" s="31"/>
      <c r="F42" s="32"/>
    </row>
    <row r="43" spans="1:6" x14ac:dyDescent="0.25">
      <c r="A43" s="63"/>
      <c r="B43" s="64"/>
      <c r="C43" s="30" t="s">
        <v>57</v>
      </c>
      <c r="D43" s="30" t="s">
        <v>30</v>
      </c>
      <c r="E43" s="31">
        <v>50</v>
      </c>
      <c r="F43" s="32"/>
    </row>
    <row r="44" spans="1:6" x14ac:dyDescent="0.25">
      <c r="A44" s="63"/>
      <c r="B44" s="64"/>
      <c r="C44" s="30" t="s">
        <v>27</v>
      </c>
      <c r="D44" s="30" t="s">
        <v>19</v>
      </c>
      <c r="E44" s="41">
        <f>E43*250</f>
        <v>12500</v>
      </c>
      <c r="F44" s="42"/>
    </row>
    <row r="45" spans="1:6" x14ac:dyDescent="0.25">
      <c r="A45" s="63">
        <v>17</v>
      </c>
      <c r="B45" s="64" t="s">
        <v>58</v>
      </c>
      <c r="C45" s="30" t="s">
        <v>59</v>
      </c>
      <c r="D45" s="30" t="s">
        <v>26</v>
      </c>
      <c r="E45" s="31"/>
      <c r="F45" s="42"/>
    </row>
    <row r="46" spans="1:6" x14ac:dyDescent="0.25">
      <c r="A46" s="63"/>
      <c r="B46" s="64"/>
      <c r="C46" s="30" t="s">
        <v>57</v>
      </c>
      <c r="D46" s="38" t="s">
        <v>26</v>
      </c>
      <c r="E46" s="31">
        <v>50</v>
      </c>
      <c r="F46" s="37"/>
    </row>
    <row r="47" spans="1:6" x14ac:dyDescent="0.25">
      <c r="A47" s="63"/>
      <c r="B47" s="64"/>
      <c r="C47" s="30" t="s">
        <v>56</v>
      </c>
      <c r="D47" s="30" t="s">
        <v>30</v>
      </c>
      <c r="E47" s="31"/>
      <c r="F47" s="37"/>
    </row>
    <row r="48" spans="1:6" x14ac:dyDescent="0.25">
      <c r="A48" s="63"/>
      <c r="B48" s="64"/>
      <c r="C48" s="30" t="s">
        <v>27</v>
      </c>
      <c r="D48" s="30" t="s">
        <v>19</v>
      </c>
      <c r="E48" s="31">
        <f>E46*250</f>
        <v>12500</v>
      </c>
      <c r="F48" s="42"/>
    </row>
    <row r="49" spans="1:6" x14ac:dyDescent="0.25">
      <c r="A49" s="63">
        <v>18</v>
      </c>
      <c r="B49" s="64" t="s">
        <v>61</v>
      </c>
      <c r="C49" s="30" t="s">
        <v>62</v>
      </c>
      <c r="D49" s="30" t="s">
        <v>26</v>
      </c>
      <c r="E49" s="31"/>
      <c r="F49" s="42"/>
    </row>
    <row r="50" spans="1:6" x14ac:dyDescent="0.25">
      <c r="A50" s="63"/>
      <c r="B50" s="64"/>
      <c r="C50" s="29" t="s">
        <v>63</v>
      </c>
      <c r="D50" s="29" t="s">
        <v>30</v>
      </c>
      <c r="E50" s="31"/>
      <c r="F50" s="42"/>
    </row>
    <row r="51" spans="1:6" x14ac:dyDescent="0.25">
      <c r="A51" s="63"/>
      <c r="B51" s="64"/>
      <c r="C51" s="30" t="s">
        <v>27</v>
      </c>
      <c r="D51" s="30" t="s">
        <v>19</v>
      </c>
      <c r="E51" s="31"/>
      <c r="F51" s="42"/>
    </row>
    <row r="52" spans="1:6" ht="15" customHeight="1" x14ac:dyDescent="0.25">
      <c r="A52" s="63">
        <v>19</v>
      </c>
      <c r="B52" s="64" t="s">
        <v>64</v>
      </c>
      <c r="C52" s="29" t="s">
        <v>65</v>
      </c>
      <c r="D52" s="29" t="s">
        <v>26</v>
      </c>
      <c r="E52" s="31"/>
      <c r="F52" s="42"/>
    </row>
    <row r="53" spans="1:6" x14ac:dyDescent="0.25">
      <c r="A53" s="63"/>
      <c r="B53" s="64"/>
      <c r="C53" s="29" t="s">
        <v>66</v>
      </c>
      <c r="D53" s="29" t="s">
        <v>30</v>
      </c>
      <c r="E53" s="31"/>
      <c r="F53" s="42"/>
    </row>
    <row r="54" spans="1:6" x14ac:dyDescent="0.25">
      <c r="A54" s="63"/>
      <c r="B54" s="64"/>
      <c r="C54" s="30" t="s">
        <v>27</v>
      </c>
      <c r="D54" s="30" t="s">
        <v>19</v>
      </c>
      <c r="E54" s="31"/>
      <c r="F54" s="43"/>
    </row>
    <row r="55" spans="1:6" ht="26.25" customHeight="1" x14ac:dyDescent="0.25">
      <c r="A55" s="34"/>
      <c r="B55" s="71" t="s">
        <v>67</v>
      </c>
      <c r="C55" s="72"/>
      <c r="D55" s="30" t="s">
        <v>19</v>
      </c>
      <c r="E55" s="31"/>
      <c r="F55" s="42"/>
    </row>
    <row r="56" spans="1:6" ht="15" customHeight="1" x14ac:dyDescent="0.25">
      <c r="A56" s="34">
        <v>20</v>
      </c>
      <c r="B56" s="73" t="s">
        <v>68</v>
      </c>
      <c r="C56" s="74"/>
      <c r="D56" s="30" t="s">
        <v>19</v>
      </c>
      <c r="E56" s="31"/>
      <c r="F56" s="37"/>
    </row>
    <row r="57" spans="1:6" ht="15" customHeight="1" x14ac:dyDescent="0.25">
      <c r="A57" s="34">
        <v>21</v>
      </c>
      <c r="B57" s="75" t="s">
        <v>69</v>
      </c>
      <c r="C57" s="75"/>
      <c r="D57" s="45" t="s">
        <v>19</v>
      </c>
      <c r="E57" s="31">
        <f>E56+E55+E54+E51+E48+E44</f>
        <v>25000</v>
      </c>
      <c r="F57" s="32"/>
    </row>
    <row r="58" spans="1:6" ht="15" customHeight="1" x14ac:dyDescent="0.25">
      <c r="A58" s="34">
        <v>22</v>
      </c>
      <c r="B58" s="75" t="s">
        <v>70</v>
      </c>
      <c r="C58" s="75"/>
      <c r="D58" s="45" t="s">
        <v>19</v>
      </c>
      <c r="E58" s="31">
        <f>E57+E35</f>
        <v>34000</v>
      </c>
      <c r="F58" s="32"/>
    </row>
    <row r="59" spans="1:6" hidden="1" x14ac:dyDescent="0.25">
      <c r="A59" s="34">
        <v>24</v>
      </c>
      <c r="B59" s="90" t="s">
        <v>71</v>
      </c>
      <c r="C59" s="91"/>
      <c r="D59" s="45" t="s">
        <v>19</v>
      </c>
      <c r="E59" s="31"/>
      <c r="F59" s="46"/>
    </row>
    <row r="60" spans="1:6" s="49" customFormat="1" ht="12.75" hidden="1" x14ac:dyDescent="0.2">
      <c r="A60" s="47"/>
      <c r="B60" s="92" t="s">
        <v>72</v>
      </c>
      <c r="C60" s="92"/>
      <c r="D60" s="48" t="s">
        <v>19</v>
      </c>
      <c r="E60" s="31"/>
      <c r="F60" s="46"/>
    </row>
    <row r="61" spans="1:6" x14ac:dyDescent="0.25">
      <c r="B61" s="85" t="s">
        <v>73</v>
      </c>
      <c r="C61" s="85"/>
      <c r="D61" s="50"/>
      <c r="E61" s="51"/>
    </row>
    <row r="62" spans="1:6" x14ac:dyDescent="0.25">
      <c r="B62" s="52" t="s">
        <v>74</v>
      </c>
      <c r="C62" s="53"/>
      <c r="D62" s="80" t="s">
        <v>75</v>
      </c>
      <c r="E62" s="80"/>
    </row>
    <row r="63" spans="1:6" x14ac:dyDescent="0.25">
      <c r="B63" s="52" t="s">
        <v>76</v>
      </c>
      <c r="C63" s="53"/>
      <c r="D63" s="80" t="s">
        <v>77</v>
      </c>
      <c r="E63" s="80"/>
    </row>
    <row r="64" spans="1:6" x14ac:dyDescent="0.25">
      <c r="B64" s="52" t="s">
        <v>78</v>
      </c>
      <c r="C64" s="52"/>
      <c r="D64" s="50"/>
      <c r="E64" s="28"/>
    </row>
    <row r="65" spans="2:5" x14ac:dyDescent="0.25">
      <c r="B65" s="70" t="s">
        <v>79</v>
      </c>
      <c r="C65" s="70"/>
      <c r="D65" s="54"/>
      <c r="E65" s="28"/>
    </row>
    <row r="66" spans="2:5" x14ac:dyDescent="0.25">
      <c r="B66" s="55" t="s">
        <v>80</v>
      </c>
      <c r="C66" s="56"/>
      <c r="D66" s="54"/>
      <c r="E66" s="28"/>
    </row>
    <row r="67" spans="2:5" x14ac:dyDescent="0.25">
      <c r="B67" s="57" t="s">
        <v>80</v>
      </c>
      <c r="C67" s="56"/>
      <c r="D67" s="54"/>
      <c r="E67" s="28"/>
    </row>
    <row r="68" spans="2:5" x14ac:dyDescent="0.25">
      <c r="B68" s="57" t="s">
        <v>81</v>
      </c>
      <c r="C68" s="56"/>
      <c r="D68" s="54"/>
      <c r="E68" s="28"/>
    </row>
  </sheetData>
  <mergeCells count="42">
    <mergeCell ref="B6:C6"/>
    <mergeCell ref="C1:F1"/>
    <mergeCell ref="C2:F2"/>
    <mergeCell ref="C3:F3"/>
    <mergeCell ref="C4:F4"/>
    <mergeCell ref="A5:D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2015-03-27T09:50:02Z</dcterms:created>
  <dcterms:modified xsi:type="dcterms:W3CDTF">2015-03-28T09:13:59Z</dcterms:modified>
</cp:coreProperties>
</file>