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730" windowHeight="11760" activeTab="2"/>
  </bookViews>
  <sheets>
    <sheet name="план 12" sheetId="3" r:id="rId1"/>
    <sheet name="план 13" sheetId="6" r:id="rId2"/>
    <sheet name="план 14" sheetId="8" r:id="rId3"/>
  </sheets>
  <definedNames>
    <definedName name="_xlnm.Print_Area" localSheetId="0">'план 12'!$A$1:$E$65</definedName>
    <definedName name="_xlnm.Print_Area" localSheetId="1">'план 13'!$A$1:$F$68</definedName>
    <definedName name="_xlnm.Print_Area" localSheetId="2">'план 14'!$A$1:$F$68</definedName>
  </definedNames>
  <calcPr calcId="145621"/>
</workbook>
</file>

<file path=xl/calcChain.xml><?xml version="1.0" encoding="utf-8"?>
<calcChain xmlns="http://schemas.openxmlformats.org/spreadsheetml/2006/main">
  <c r="E54" i="8" l="1"/>
  <c r="E48" i="8"/>
  <c r="E44" i="8"/>
  <c r="E35" i="8"/>
  <c r="E19" i="8"/>
  <c r="E55" i="8"/>
  <c r="E13" i="8"/>
  <c r="E54" i="6"/>
  <c r="I31" i="6"/>
  <c r="E31" i="6"/>
  <c r="E12" i="6"/>
  <c r="E13" i="6" s="1"/>
  <c r="E55" i="6" s="1"/>
  <c r="E54" i="3"/>
  <c r="E53" i="3"/>
  <c r="E52" i="3"/>
  <c r="E40" i="3"/>
  <c r="E17" i="3"/>
  <c r="E15" i="3"/>
  <c r="E33" i="3" l="1"/>
  <c r="E55" i="3"/>
  <c r="E56" i="8"/>
  <c r="E57" i="8" s="1"/>
  <c r="E58" i="8" s="1"/>
  <c r="E14" i="8" s="1"/>
  <c r="E19" i="6"/>
  <c r="E56" i="6"/>
  <c r="E57" i="6" s="1"/>
  <c r="E17" i="6"/>
  <c r="E56" i="3"/>
  <c r="E35" i="6" l="1"/>
  <c r="E58" i="6"/>
  <c r="E14" i="6" s="1"/>
</calcChain>
</file>

<file path=xl/sharedStrings.xml><?xml version="1.0" encoding="utf-8"?>
<sst xmlns="http://schemas.openxmlformats.org/spreadsheetml/2006/main" count="406" uniqueCount="101">
  <si>
    <t>Площадь, кв.м.</t>
  </si>
  <si>
    <t>№ п/п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</si>
  <si>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</si>
  <si>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</si>
  <si>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</si>
  <si>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</si>
  <si>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№31</t>
  </si>
  <si>
    <t>Наименование работ</t>
  </si>
  <si>
    <t>Ед.изм.</t>
  </si>
  <si>
    <t>План 2012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</si>
  <si>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</si>
  <si>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</si>
  <si>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</si>
  <si>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</si>
  <si>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</si>
  <si>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</si>
  <si>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</si>
  <si>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Кровля</t>
  </si>
  <si>
    <t>бетонная лотковая</t>
  </si>
  <si>
    <t>м2</t>
  </si>
  <si>
    <t xml:space="preserve">зонты </t>
  </si>
  <si>
    <t>шт</t>
  </si>
  <si>
    <t>сумма</t>
  </si>
  <si>
    <t>руб.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</si>
  <si>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</si>
  <si>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</si>
  <si>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</si>
  <si>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</si>
  <si>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</si>
  <si>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</si>
  <si>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</si>
  <si>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</si>
  <si>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</si>
  <si>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</si>
  <si>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</si>
  <si>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</si>
  <si>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</si>
  <si>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</si>
  <si>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</si>
  <si>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</si>
  <si>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</si>
  <si>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</si>
  <si>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</si>
  <si>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</si>
  <si>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</si>
  <si>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</si>
  <si>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</si>
  <si>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</si>
  <si>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</si>
  <si>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</si>
  <si>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арматура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</si>
  <si>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</si>
  <si>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</si>
  <si>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</si>
  <si>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</si>
  <si>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</si>
  <si>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цирк.насос</t>
  </si>
  <si>
    <t>ХВС</t>
  </si>
  <si>
    <t xml:space="preserve">вентиль </t>
  </si>
  <si>
    <t xml:space="preserve">труба </t>
  </si>
  <si>
    <t xml:space="preserve">Канализа 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</si>
  <si>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</si>
  <si>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</si>
  <si>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</si>
  <si>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</si>
  <si>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</si>
  <si>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</si>
  <si>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</si>
  <si>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</si>
  <si>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</si>
  <si>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</si>
  <si>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</si>
  <si>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>Согласованно собственники жилого дома :</t>
  </si>
  <si>
    <t>Ст. по дому, кв №</t>
  </si>
  <si>
    <t>кв №</t>
  </si>
  <si>
    <t xml:space="preserve">кв № </t>
  </si>
  <si>
    <t>"____"______________________ 2013 г.</t>
  </si>
  <si>
    <t>План работ  по текущему ремонту  на 2013 г  по дому №31</t>
  </si>
  <si>
    <t>План       2013 г.</t>
  </si>
  <si>
    <t>Выполнено с н.г.</t>
  </si>
  <si>
    <t>№ дома/этажность/кол-во подъездов</t>
  </si>
  <si>
    <t>31 / 9 / 2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</si>
  <si>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</si>
  <si>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</si>
  <si>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</si>
  <si>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Планируемый текущий ремонт в 2013 г</t>
  </si>
  <si>
    <t>ремонт 1х этажей</t>
  </si>
  <si>
    <t>манометры, термометры</t>
  </si>
  <si>
    <t xml:space="preserve"> труба-обратка</t>
  </si>
  <si>
    <t>Всего планируется по дому на год, руб.</t>
  </si>
  <si>
    <t>Работы выполненные  с начала 2012 г.</t>
  </si>
  <si>
    <t>Остаток денежных средств</t>
  </si>
  <si>
    <t xml:space="preserve">"____"______________________ 2014 г.  
</t>
  </si>
  <si>
    <t>План работ  по текущему ремонту  на 2014 г  по дому №31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</si>
  <si>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</si>
  <si>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</si>
  <si>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</si>
  <si>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</si>
  <si>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внутренняя отделка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</si>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</sst>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_(* #,##0.00_);_(* \(#,##0.00\);_(* &quot;-&quot;??_);_(@_)"/>
    <numFmt numFmtId="166" formatCode="#,##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Arial Cyr"/>
      <charset val="204"/>
    </font>
    <font>
      <b/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3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/>
    <xf numFmtId="0" fontId="21" fillId="0" borderId="0"/>
  </cellStyleXfs>
  <cellXfs count="9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9" fillId="0" borderId="0" xfId="10" applyFont="1"/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1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0" fillId="0" borderId="1" xfId="10" applyNumberFormat="1" applyFont="1" applyFill="1" applyBorder="1" applyAlignment="1">
      <alignment vertical="top" wrapText="1"/>
    </xf>
    <xf numFmtId="0" fontId="10" fillId="0" borderId="1" xfId="1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9" fillId="0" borderId="1" xfId="0" applyFont="1" applyBorder="1" applyAlignment="1">
      <alignment horizontal="center" vertical="center" wrapText="1"/>
    </xf>
    <xf numFmtId="0" fontId="9" fillId="0" borderId="1" xfId="10" applyNumberFormat="1" applyFont="1" applyBorder="1" applyAlignment="1">
      <alignment horizontal="center" vertical="center" wrapText="1"/>
    </xf>
    <xf numFmtId="41" fontId="7" fillId="0" borderId="1" xfId="1" applyNumberFormat="1" applyFont="1" applyBorder="1" applyAlignment="1">
      <alignment horizontal="center" vertical="center"/>
    </xf>
    <xf numFmtId="0" fontId="8" fillId="0" borderId="1" xfId="10" applyNumberFormat="1" applyFont="1" applyFill="1" applyBorder="1" applyAlignment="1">
      <alignment horizontal="center" vertical="center" wrapText="1"/>
    </xf>
    <xf numFmtId="0" fontId="11" fillId="0" borderId="1" xfId="10" applyNumberFormat="1" applyFont="1" applyFill="1" applyBorder="1" applyAlignment="1">
      <alignment horizontal="center" vertical="center" wrapText="1"/>
    </xf>
    <xf numFmtId="0" fontId="10" fillId="0" borderId="1" xfId="1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4" fillId="0" borderId="0" xfId="0" applyFont="1"/>
    <xf numFmtId="0" fontId="14" fillId="0" borderId="6" xfId="0" applyFont="1" applyBorder="1"/>
    <xf numFmtId="0" fontId="16" fillId="0" borderId="0" xfId="0" applyFont="1"/>
    <xf numFmtId="0" fontId="15" fillId="0" borderId="6" xfId="0" applyFont="1" applyBorder="1" applyAlignment="1">
      <alignment horizontal="center"/>
    </xf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" xfId="1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4" fillId="0" borderId="5" xfId="0" applyFont="1" applyBorder="1" applyAlignment="1">
      <alignment vertical="top" wrapText="1"/>
    </xf>
    <xf numFmtId="0" fontId="14" fillId="0" borderId="5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5" xfId="0" applyFont="1" applyBorder="1"/>
    <xf numFmtId="0" fontId="15" fillId="0" borderId="0" xfId="0" applyFont="1"/>
    <xf numFmtId="0" fontId="15" fillId="0" borderId="2" xfId="0" applyFont="1" applyBorder="1" applyAlignment="1">
      <alignment horizontal="center" vertical="top"/>
    </xf>
    <xf numFmtId="49" fontId="19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0" fontId="19" fillId="0" borderId="5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/>
    </xf>
    <xf numFmtId="0" fontId="19" fillId="0" borderId="12" xfId="0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top" wrapText="1"/>
    </xf>
    <xf numFmtId="0" fontId="16" fillId="0" borderId="12" xfId="0" applyFont="1" applyBorder="1"/>
    <xf numFmtId="164" fontId="16" fillId="0" borderId="0" xfId="0" applyNumberFormat="1" applyFont="1"/>
    <xf numFmtId="3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41" fontId="0" fillId="0" borderId="0" xfId="0" applyNumberFormat="1"/>
    <xf numFmtId="166" fontId="18" fillId="0" borderId="2" xfId="0" applyNumberFormat="1" applyFont="1" applyBorder="1" applyAlignment="1">
      <alignment horizontal="right"/>
    </xf>
    <xf numFmtId="41" fontId="1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0" fillId="0" borderId="1" xfId="10" applyNumberFormat="1" applyFont="1" applyBorder="1" applyAlignment="1">
      <alignment vertical="top" wrapText="1"/>
    </xf>
    <xf numFmtId="0" fontId="12" fillId="0" borderId="0" xfId="0" applyFont="1" applyAlignment="1">
      <alignment horizontal="right"/>
    </xf>
    <xf numFmtId="0" fontId="13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0" fillId="0" borderId="4" xfId="10" applyNumberFormat="1" applyFont="1" applyFill="1" applyBorder="1" applyAlignment="1">
      <alignment horizontal="left" vertical="top" wrapText="1"/>
    </xf>
    <xf numFmtId="0" fontId="10" fillId="0" borderId="3" xfId="10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4" fillId="0" borderId="4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0" fillId="0" borderId="4" xfId="10" applyNumberFormat="1" applyFont="1" applyBorder="1" applyAlignment="1">
      <alignment vertical="top" wrapText="1"/>
    </xf>
    <xf numFmtId="0" fontId="10" fillId="0" borderId="3" xfId="10" applyNumberFormat="1" applyFont="1" applyBorder="1" applyAlignment="1">
      <alignment vertical="top" wrapText="1"/>
    </xf>
    <xf numFmtId="0" fontId="17" fillId="0" borderId="6" xfId="0" applyFont="1" applyBorder="1" applyAlignment="1">
      <alignment horizontal="left"/>
    </xf>
    <xf numFmtId="0" fontId="10" fillId="0" borderId="4" xfId="10" applyNumberFormat="1" applyFont="1" applyFill="1" applyBorder="1" applyAlignment="1">
      <alignment vertical="top" wrapText="1"/>
    </xf>
    <xf numFmtId="0" fontId="10" fillId="0" borderId="3" xfId="10" applyNumberFormat="1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4" fillId="0" borderId="7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8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4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4" xfId="10" applyNumberFormat="1" applyFont="1" applyFill="1" applyBorder="1" applyAlignment="1">
      <alignment vertical="top" wrapText="1"/>
    </xf>
    <xf numFmtId="0" fontId="14" fillId="0" borderId="3" xfId="10" applyNumberFormat="1" applyFont="1" applyFill="1" applyBorder="1" applyAlignment="1">
      <alignment vertical="top" wrapText="1"/>
    </xf>
    <xf numFmtId="0" fontId="14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right" wrapText="1"/>
    </xf>
  </cellXfs>
  <cellStyles count="33">
    <cellStyle name="Денежный" xfId="1" builtinId="4"/>
    <cellStyle name="Денежный 2" xfId="4"/>
    <cellStyle name="Денежный 2 2" xfId="5"/>
    <cellStyle name="Денежный 3" xfId="30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6 2" xfId="13"/>
    <cellStyle name="Обычный 17" xfId="3"/>
    <cellStyle name="Обычный 18" xfId="31"/>
    <cellStyle name="Обычный 19" xfId="32"/>
    <cellStyle name="Обычный 2" xfId="2"/>
    <cellStyle name="Обычный 2 2" xfId="14"/>
    <cellStyle name="Обычный 2 3" xfId="15"/>
    <cellStyle name="Обычный 3" xfId="16"/>
    <cellStyle name="Обычный 3 2" xfId="17"/>
    <cellStyle name="Обычный 4" xfId="18"/>
    <cellStyle name="Обычный 4 2" xfId="19"/>
    <cellStyle name="Обычный 5" xfId="20"/>
    <cellStyle name="Обычный 6" xfId="21"/>
    <cellStyle name="Обычный 7" xfId="22"/>
    <cellStyle name="Обычный 8" xfId="23"/>
    <cellStyle name="Обычный 9" xfId="24"/>
    <cellStyle name="Процентный 2" xfId="25"/>
    <cellStyle name="Процентный 3" xfId="27"/>
    <cellStyle name="Финансовый 2" xfId="26"/>
    <cellStyle name="Финансовый 2 2" xfId="29"/>
    <cellStyle name="Финансовый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zoomScaleNormal="100" workbookViewId="0">
      <selection activeCell="B12" sqref="B12:C12"/>
    </sheetView>
  </sheetViews>
  <sheetFormatPr defaultRowHeight="15" x14ac:dyDescent="0.25"/>
  <cols>
    <col min="1" max="1" width="6.42578125" style="1" bestFit="1" customWidth="1"/>
    <col min="2" max="2" width="34.5703125" style="2" customWidth="1"/>
    <col min="3" max="3" width="24.5703125" style="29" customWidth="1"/>
    <col min="4" max="4" width="10.85546875" style="29" customWidth="1"/>
    <col min="5" max="5" width="13.140625" customWidth="1"/>
  </cols>
  <sheetData>
    <row r="1" spans="1:5" x14ac:dyDescent="0.25">
      <c r="C1" s="63" t="s">
        <v>2</v>
      </c>
      <c r="D1" s="63"/>
      <c r="E1" s="63"/>
    </row>
    <row r="2" spans="1:5" x14ac:dyDescent="0.25">
      <c r="C2" s="63" t="s">
        <v>3</v>
      </c>
      <c r="D2" s="63"/>
      <c r="E2" s="63"/>
    </row>
    <row r="3" spans="1:5" x14ac:dyDescent="0.25">
      <c r="C3" s="63" t="s">
        <v>4</v>
      </c>
      <c r="D3" s="63"/>
      <c r="E3" s="63"/>
    </row>
    <row r="4" spans="1:5" x14ac:dyDescent="0.25">
      <c r="C4" s="63" t="s">
        <v>5</v>
      </c>
      <c r="D4" s="63"/>
      <c r="E4" s="63"/>
    </row>
    <row r="5" spans="1:5" s="3" customFormat="1" x14ac:dyDescent="0.2">
      <c r="A5" s="64" t="s">
        <v>6</v>
      </c>
      <c r="B5" s="64"/>
      <c r="C5" s="64"/>
      <c r="D5" s="64"/>
      <c r="E5" s="64"/>
    </row>
    <row r="6" spans="1:5" s="6" customFormat="1" ht="12.75" x14ac:dyDescent="0.25">
      <c r="A6" s="4" t="s">
        <v>1</v>
      </c>
      <c r="B6" s="65" t="s">
        <v>7</v>
      </c>
      <c r="C6" s="66"/>
      <c r="D6" s="5" t="s">
        <v>8</v>
      </c>
      <c r="E6" s="4" t="s">
        <v>9</v>
      </c>
    </row>
    <row r="7" spans="1:5" x14ac:dyDescent="0.25">
      <c r="A7" s="7">
        <v>1</v>
      </c>
      <c r="B7" s="8" t="s">
        <v>10</v>
      </c>
      <c r="C7" s="9" t="s">
        <v>11</v>
      </c>
      <c r="D7" s="9"/>
      <c r="E7" s="10"/>
    </row>
    <row r="8" spans="1:5" x14ac:dyDescent="0.25">
      <c r="A8" s="7">
        <v>2</v>
      </c>
      <c r="B8" s="8" t="s">
        <v>12</v>
      </c>
      <c r="C8" s="11">
        <v>31</v>
      </c>
      <c r="D8" s="11"/>
      <c r="E8" s="10"/>
    </row>
    <row r="9" spans="1:5" x14ac:dyDescent="0.25">
      <c r="A9" s="7">
        <v>3</v>
      </c>
      <c r="B9" s="8" t="s">
        <v>13</v>
      </c>
      <c r="C9" s="11">
        <v>9</v>
      </c>
      <c r="D9" s="11"/>
      <c r="E9" s="10"/>
    </row>
    <row r="10" spans="1:5" ht="15" customHeight="1" x14ac:dyDescent="0.25">
      <c r="A10" s="7">
        <v>4</v>
      </c>
      <c r="B10" s="8" t="s">
        <v>14</v>
      </c>
      <c r="C10" s="11">
        <v>2</v>
      </c>
      <c r="D10" s="11"/>
      <c r="E10" s="10"/>
    </row>
    <row r="11" spans="1:5" ht="15" customHeight="1" x14ac:dyDescent="0.25">
      <c r="A11" s="7">
        <v>5</v>
      </c>
      <c r="B11" s="8" t="s">
        <v>15</v>
      </c>
      <c r="C11" s="11" t="s">
        <v>16</v>
      </c>
      <c r="D11" s="11"/>
      <c r="E11" s="10"/>
    </row>
    <row r="12" spans="1:5" ht="15" customHeight="1" x14ac:dyDescent="0.25">
      <c r="A12" s="7">
        <v>6</v>
      </c>
      <c r="B12" s="67" t="s">
        <v>99</v>
      </c>
      <c r="C12" s="68"/>
      <c r="D12" s="7"/>
      <c r="E12" s="10"/>
    </row>
    <row r="13" spans="1:5" x14ac:dyDescent="0.25">
      <c r="A13" s="61">
        <v>7</v>
      </c>
      <c r="B13" s="62" t="s">
        <v>17</v>
      </c>
      <c r="C13" s="13" t="s">
        <v>18</v>
      </c>
      <c r="D13" s="14" t="s">
        <v>19</v>
      </c>
      <c r="E13" s="15">
        <v>8</v>
      </c>
    </row>
    <row r="14" spans="1:5" x14ac:dyDescent="0.25">
      <c r="A14" s="61"/>
      <c r="B14" s="62"/>
      <c r="C14" s="14" t="s">
        <v>20</v>
      </c>
      <c r="D14" s="14" t="s">
        <v>21</v>
      </c>
      <c r="E14" s="15"/>
    </row>
    <row r="15" spans="1:5" x14ac:dyDescent="0.25">
      <c r="A15" s="61"/>
      <c r="B15" s="62"/>
      <c r="C15" s="14" t="s">
        <v>22</v>
      </c>
      <c r="D15" s="14" t="s">
        <v>23</v>
      </c>
      <c r="E15" s="15">
        <f>E13*650</f>
        <v>5200</v>
      </c>
    </row>
    <row r="16" spans="1:5" x14ac:dyDescent="0.25">
      <c r="A16" s="61">
        <v>8</v>
      </c>
      <c r="B16" s="62" t="s">
        <v>24</v>
      </c>
      <c r="C16" s="14" t="s">
        <v>25</v>
      </c>
      <c r="D16" s="14" t="s">
        <v>26</v>
      </c>
      <c r="E16" s="15">
        <v>10</v>
      </c>
    </row>
    <row r="17" spans="1:5" x14ac:dyDescent="0.25">
      <c r="A17" s="61"/>
      <c r="B17" s="62"/>
      <c r="C17" s="14" t="s">
        <v>22</v>
      </c>
      <c r="D17" s="14" t="s">
        <v>23</v>
      </c>
      <c r="E17" s="15">
        <f>E16*360</f>
        <v>3600</v>
      </c>
    </row>
    <row r="18" spans="1:5" ht="15" customHeight="1" x14ac:dyDescent="0.25">
      <c r="A18" s="61">
        <v>9</v>
      </c>
      <c r="B18" s="62" t="s">
        <v>27</v>
      </c>
      <c r="C18" s="14" t="s">
        <v>28</v>
      </c>
      <c r="D18" s="14" t="s">
        <v>21</v>
      </c>
      <c r="E18" s="15"/>
    </row>
    <row r="19" spans="1:5" x14ac:dyDescent="0.25">
      <c r="A19" s="61"/>
      <c r="B19" s="62"/>
      <c r="C19" s="14" t="s">
        <v>22</v>
      </c>
      <c r="D19" s="14" t="s">
        <v>23</v>
      </c>
      <c r="E19" s="15"/>
    </row>
    <row r="20" spans="1:5" ht="15" customHeight="1" x14ac:dyDescent="0.25">
      <c r="A20" s="61">
        <v>10</v>
      </c>
      <c r="B20" s="62" t="s">
        <v>29</v>
      </c>
      <c r="C20" s="14" t="s">
        <v>30</v>
      </c>
      <c r="D20" s="14" t="s">
        <v>21</v>
      </c>
      <c r="E20" s="15"/>
    </row>
    <row r="21" spans="1:5" x14ac:dyDescent="0.25">
      <c r="A21" s="61"/>
      <c r="B21" s="62"/>
      <c r="C21" s="14" t="s">
        <v>22</v>
      </c>
      <c r="D21" s="14" t="s">
        <v>23</v>
      </c>
      <c r="E21" s="15"/>
    </row>
    <row r="22" spans="1:5" ht="15" customHeight="1" x14ac:dyDescent="0.25">
      <c r="A22" s="61">
        <v>12</v>
      </c>
      <c r="B22" s="62" t="s">
        <v>31</v>
      </c>
      <c r="C22" s="14" t="s">
        <v>32</v>
      </c>
      <c r="D22" s="14" t="s">
        <v>21</v>
      </c>
      <c r="E22" s="15"/>
    </row>
    <row r="23" spans="1:5" x14ac:dyDescent="0.25">
      <c r="A23" s="61"/>
      <c r="B23" s="62"/>
      <c r="C23" s="14" t="s">
        <v>33</v>
      </c>
      <c r="D23" s="14" t="s">
        <v>21</v>
      </c>
      <c r="E23" s="15"/>
    </row>
    <row r="24" spans="1:5" x14ac:dyDescent="0.25">
      <c r="A24" s="61"/>
      <c r="B24" s="62"/>
      <c r="C24" s="14" t="s">
        <v>34</v>
      </c>
      <c r="D24" s="14" t="s">
        <v>21</v>
      </c>
      <c r="E24" s="15">
        <v>2</v>
      </c>
    </row>
    <row r="25" spans="1:5" x14ac:dyDescent="0.25">
      <c r="A25" s="61"/>
      <c r="B25" s="62"/>
      <c r="C25" s="14" t="s">
        <v>22</v>
      </c>
      <c r="D25" s="14" t="s">
        <v>23</v>
      </c>
      <c r="E25" s="15">
        <v>30000</v>
      </c>
    </row>
    <row r="26" spans="1:5" ht="15" customHeight="1" x14ac:dyDescent="0.25">
      <c r="A26" s="61">
        <v>13</v>
      </c>
      <c r="B26" s="62" t="s">
        <v>35</v>
      </c>
      <c r="C26" s="14" t="s">
        <v>36</v>
      </c>
      <c r="D26" s="14" t="s">
        <v>37</v>
      </c>
      <c r="E26" s="15"/>
    </row>
    <row r="27" spans="1:5" x14ac:dyDescent="0.25">
      <c r="A27" s="61"/>
      <c r="B27" s="62"/>
      <c r="C27" s="14" t="s">
        <v>38</v>
      </c>
      <c r="D27" s="14" t="s">
        <v>21</v>
      </c>
      <c r="E27" s="15"/>
    </row>
    <row r="28" spans="1:5" x14ac:dyDescent="0.25">
      <c r="A28" s="61"/>
      <c r="B28" s="62"/>
      <c r="C28" s="14" t="s">
        <v>39</v>
      </c>
      <c r="D28" s="14" t="s">
        <v>26</v>
      </c>
      <c r="E28" s="15"/>
    </row>
    <row r="29" spans="1:5" x14ac:dyDescent="0.25">
      <c r="A29" s="61"/>
      <c r="B29" s="62"/>
      <c r="C29" s="14" t="s">
        <v>22</v>
      </c>
      <c r="D29" s="14" t="s">
        <v>23</v>
      </c>
      <c r="E29" s="15"/>
    </row>
    <row r="30" spans="1:5" ht="15" customHeight="1" x14ac:dyDescent="0.25">
      <c r="A30" s="61">
        <v>14</v>
      </c>
      <c r="B30" s="62" t="s">
        <v>40</v>
      </c>
      <c r="C30" s="14" t="s">
        <v>41</v>
      </c>
      <c r="D30" s="14" t="s">
        <v>19</v>
      </c>
      <c r="E30" s="15"/>
    </row>
    <row r="31" spans="1:5" x14ac:dyDescent="0.25">
      <c r="A31" s="61"/>
      <c r="B31" s="62"/>
      <c r="C31" s="14" t="s">
        <v>42</v>
      </c>
      <c r="D31" s="14" t="s">
        <v>21</v>
      </c>
      <c r="E31" s="15"/>
    </row>
    <row r="32" spans="1:5" x14ac:dyDescent="0.25">
      <c r="A32" s="61"/>
      <c r="B32" s="62"/>
      <c r="C32" s="14" t="s">
        <v>43</v>
      </c>
      <c r="D32" s="14" t="s">
        <v>23</v>
      </c>
      <c r="E32" s="15"/>
    </row>
    <row r="33" spans="1:5" ht="15" customHeight="1" x14ac:dyDescent="0.25">
      <c r="A33" s="7">
        <v>15</v>
      </c>
      <c r="B33" s="69" t="s">
        <v>44</v>
      </c>
      <c r="C33" s="70"/>
      <c r="D33" s="11" t="s">
        <v>23</v>
      </c>
      <c r="E33" s="15">
        <f>E32+E29+E25+E21+E19+E17+E15</f>
        <v>38800</v>
      </c>
    </row>
    <row r="34" spans="1:5" ht="15" customHeight="1" x14ac:dyDescent="0.25">
      <c r="A34" s="61">
        <v>16</v>
      </c>
      <c r="B34" s="62" t="s">
        <v>45</v>
      </c>
      <c r="C34" s="16" t="s">
        <v>46</v>
      </c>
      <c r="D34" s="16" t="s">
        <v>21</v>
      </c>
      <c r="E34" s="15">
        <v>4</v>
      </c>
    </row>
    <row r="35" spans="1:5" x14ac:dyDescent="0.25">
      <c r="A35" s="61"/>
      <c r="B35" s="62"/>
      <c r="C35" s="16" t="s">
        <v>47</v>
      </c>
      <c r="D35" s="16" t="s">
        <v>21</v>
      </c>
      <c r="E35" s="15"/>
    </row>
    <row r="36" spans="1:5" x14ac:dyDescent="0.25">
      <c r="A36" s="61"/>
      <c r="B36" s="62"/>
      <c r="C36" s="17" t="s">
        <v>48</v>
      </c>
      <c r="D36" s="17" t="s">
        <v>26</v>
      </c>
      <c r="E36" s="15">
        <v>30</v>
      </c>
    </row>
    <row r="37" spans="1:5" x14ac:dyDescent="0.25">
      <c r="A37" s="61"/>
      <c r="B37" s="62"/>
      <c r="C37" s="16" t="s">
        <v>49</v>
      </c>
      <c r="D37" s="16" t="s">
        <v>21</v>
      </c>
      <c r="E37" s="15"/>
    </row>
    <row r="38" spans="1:5" x14ac:dyDescent="0.25">
      <c r="A38" s="61"/>
      <c r="B38" s="62"/>
      <c r="C38" s="16" t="s">
        <v>50</v>
      </c>
      <c r="D38" s="16" t="s">
        <v>21</v>
      </c>
      <c r="E38" s="15">
        <v>20</v>
      </c>
    </row>
    <row r="39" spans="1:5" x14ac:dyDescent="0.25">
      <c r="A39" s="61"/>
      <c r="B39" s="62"/>
      <c r="C39" s="16" t="s">
        <v>51</v>
      </c>
      <c r="D39" s="16" t="s">
        <v>21</v>
      </c>
      <c r="E39" s="15"/>
    </row>
    <row r="40" spans="1:5" x14ac:dyDescent="0.25">
      <c r="A40" s="61"/>
      <c r="B40" s="62"/>
      <c r="C40" s="14" t="s">
        <v>52</v>
      </c>
      <c r="D40" s="14" t="s">
        <v>26</v>
      </c>
      <c r="E40" s="15">
        <f>4+2</f>
        <v>6</v>
      </c>
    </row>
    <row r="41" spans="1:5" x14ac:dyDescent="0.25">
      <c r="A41" s="61"/>
      <c r="B41" s="62"/>
      <c r="C41" s="14" t="s">
        <v>53</v>
      </c>
      <c r="D41" s="14" t="s">
        <v>26</v>
      </c>
      <c r="E41" s="15"/>
    </row>
    <row r="42" spans="1:5" x14ac:dyDescent="0.25">
      <c r="A42" s="61"/>
      <c r="B42" s="62"/>
      <c r="C42" s="14" t="s">
        <v>22</v>
      </c>
      <c r="D42" s="14" t="s">
        <v>23</v>
      </c>
      <c r="E42" s="15">
        <v>66000</v>
      </c>
    </row>
    <row r="43" spans="1:5" x14ac:dyDescent="0.25">
      <c r="A43" s="61">
        <v>17</v>
      </c>
      <c r="B43" s="62" t="s">
        <v>54</v>
      </c>
      <c r="C43" s="14" t="s">
        <v>55</v>
      </c>
      <c r="D43" s="14" t="s">
        <v>21</v>
      </c>
      <c r="E43" s="15"/>
    </row>
    <row r="44" spans="1:5" x14ac:dyDescent="0.25">
      <c r="A44" s="61"/>
      <c r="B44" s="62"/>
      <c r="C44" s="16" t="s">
        <v>56</v>
      </c>
      <c r="D44" s="16" t="s">
        <v>21</v>
      </c>
      <c r="E44" s="15"/>
    </row>
    <row r="45" spans="1:5" x14ac:dyDescent="0.25">
      <c r="A45" s="61"/>
      <c r="B45" s="62"/>
      <c r="C45" s="14" t="s">
        <v>52</v>
      </c>
      <c r="D45" s="14" t="s">
        <v>26</v>
      </c>
      <c r="E45" s="15">
        <v>76</v>
      </c>
    </row>
    <row r="46" spans="1:5" x14ac:dyDescent="0.25">
      <c r="A46" s="61"/>
      <c r="B46" s="62"/>
      <c r="C46" s="14" t="s">
        <v>22</v>
      </c>
      <c r="D46" s="14" t="s">
        <v>23</v>
      </c>
      <c r="E46" s="15">
        <v>67000</v>
      </c>
    </row>
    <row r="47" spans="1:5" x14ac:dyDescent="0.25">
      <c r="A47" s="61">
        <v>18</v>
      </c>
      <c r="B47" s="62" t="s">
        <v>57</v>
      </c>
      <c r="C47" s="14" t="s">
        <v>58</v>
      </c>
      <c r="D47" s="14" t="s">
        <v>21</v>
      </c>
      <c r="E47" s="15"/>
    </row>
    <row r="48" spans="1:5" x14ac:dyDescent="0.25">
      <c r="A48" s="61"/>
      <c r="B48" s="62"/>
      <c r="C48" s="13" t="s">
        <v>59</v>
      </c>
      <c r="D48" s="13" t="s">
        <v>26</v>
      </c>
      <c r="E48" s="15"/>
    </row>
    <row r="49" spans="1:5" x14ac:dyDescent="0.25">
      <c r="A49" s="61"/>
      <c r="B49" s="62"/>
      <c r="C49" s="14" t="s">
        <v>22</v>
      </c>
      <c r="D49" s="14" t="s">
        <v>23</v>
      </c>
      <c r="E49" s="15"/>
    </row>
    <row r="50" spans="1:5" ht="15" customHeight="1" x14ac:dyDescent="0.25">
      <c r="A50" s="61">
        <v>19</v>
      </c>
      <c r="B50" s="62" t="s">
        <v>60</v>
      </c>
      <c r="C50" s="13" t="s">
        <v>61</v>
      </c>
      <c r="D50" s="13" t="s">
        <v>21</v>
      </c>
      <c r="E50" s="15"/>
    </row>
    <row r="51" spans="1:5" x14ac:dyDescent="0.25">
      <c r="A51" s="61"/>
      <c r="B51" s="62"/>
      <c r="C51" s="13" t="s">
        <v>59</v>
      </c>
      <c r="D51" s="13" t="s">
        <v>26</v>
      </c>
      <c r="E51" s="15">
        <v>20</v>
      </c>
    </row>
    <row r="52" spans="1:5" x14ac:dyDescent="0.25">
      <c r="A52" s="61"/>
      <c r="B52" s="62"/>
      <c r="C52" s="14" t="s">
        <v>22</v>
      </c>
      <c r="D52" s="14" t="s">
        <v>23</v>
      </c>
      <c r="E52" s="15">
        <f>E51*800</f>
        <v>16000</v>
      </c>
    </row>
    <row r="53" spans="1:5" ht="27" customHeight="1" x14ac:dyDescent="0.25">
      <c r="A53" s="7"/>
      <c r="B53" s="72" t="s">
        <v>62</v>
      </c>
      <c r="C53" s="73"/>
      <c r="D53" s="14" t="s">
        <v>23</v>
      </c>
      <c r="E53" s="15">
        <f>E57*0.1</f>
        <v>19385.3</v>
      </c>
    </row>
    <row r="54" spans="1:5" ht="15" customHeight="1" x14ac:dyDescent="0.25">
      <c r="A54" s="7">
        <v>20</v>
      </c>
      <c r="B54" s="74" t="s">
        <v>63</v>
      </c>
      <c r="C54" s="75"/>
      <c r="D54" s="14" t="s">
        <v>23</v>
      </c>
      <c r="E54" s="15">
        <f>E57*0.25</f>
        <v>48463.25</v>
      </c>
    </row>
    <row r="55" spans="1:5" ht="15" customHeight="1" x14ac:dyDescent="0.25">
      <c r="A55" s="7">
        <v>21</v>
      </c>
      <c r="B55" s="77" t="s">
        <v>64</v>
      </c>
      <c r="C55" s="78"/>
      <c r="D55" s="18" t="s">
        <v>23</v>
      </c>
      <c r="E55" s="15">
        <f>E54+E53+E52+E49+E46+E42</f>
        <v>216848.55</v>
      </c>
    </row>
    <row r="56" spans="1:5" ht="15" customHeight="1" x14ac:dyDescent="0.25">
      <c r="A56" s="7">
        <v>22</v>
      </c>
      <c r="B56" s="79" t="s">
        <v>65</v>
      </c>
      <c r="C56" s="80"/>
      <c r="D56" s="18" t="s">
        <v>23</v>
      </c>
      <c r="E56" s="15">
        <f>E55+E33</f>
        <v>255648.55</v>
      </c>
    </row>
    <row r="57" spans="1:5" ht="15" customHeight="1" x14ac:dyDescent="0.25">
      <c r="A57" s="7">
        <v>23</v>
      </c>
      <c r="B57" s="81" t="s">
        <v>66</v>
      </c>
      <c r="C57" s="82"/>
      <c r="D57" s="18" t="s">
        <v>23</v>
      </c>
      <c r="E57" s="15">
        <v>193853</v>
      </c>
    </row>
    <row r="58" spans="1:5" x14ac:dyDescent="0.25">
      <c r="B58" s="83" t="s">
        <v>67</v>
      </c>
      <c r="C58" s="83"/>
      <c r="D58" s="19"/>
      <c r="E58" s="20"/>
    </row>
    <row r="59" spans="1:5" x14ac:dyDescent="0.25">
      <c r="A59" s="21"/>
      <c r="B59" s="22" t="s">
        <v>68</v>
      </c>
      <c r="C59" s="23"/>
      <c r="D59" s="71" t="s">
        <v>69</v>
      </c>
      <c r="E59" s="71"/>
    </row>
    <row r="60" spans="1:5" x14ac:dyDescent="0.25">
      <c r="A60" s="21"/>
      <c r="B60" s="22" t="s">
        <v>70</v>
      </c>
      <c r="C60" s="23"/>
      <c r="D60" s="71" t="s">
        <v>71</v>
      </c>
      <c r="E60" s="71"/>
    </row>
    <row r="61" spans="1:5" x14ac:dyDescent="0.25">
      <c r="A61" s="21"/>
      <c r="B61" s="22" t="s">
        <v>72</v>
      </c>
      <c r="C61" s="22"/>
      <c r="D61" s="19"/>
      <c r="E61" s="24"/>
    </row>
    <row r="62" spans="1:5" x14ac:dyDescent="0.25">
      <c r="A62" s="21"/>
      <c r="B62" s="76" t="s">
        <v>73</v>
      </c>
      <c r="C62" s="76"/>
      <c r="D62" s="25"/>
      <c r="E62" s="24"/>
    </row>
    <row r="63" spans="1:5" x14ac:dyDescent="0.25">
      <c r="A63" s="21"/>
      <c r="B63" s="26" t="s">
        <v>74</v>
      </c>
      <c r="C63" s="27"/>
      <c r="D63" s="25"/>
      <c r="E63" s="24"/>
    </row>
    <row r="64" spans="1:5" x14ac:dyDescent="0.25">
      <c r="A64" s="21"/>
      <c r="B64" s="28" t="s">
        <v>74</v>
      </c>
      <c r="C64" s="27"/>
      <c r="D64" s="25"/>
      <c r="E64" s="24"/>
    </row>
    <row r="65" spans="1:5" x14ac:dyDescent="0.25">
      <c r="A65" s="21"/>
      <c r="B65" s="28" t="s">
        <v>75</v>
      </c>
      <c r="C65" s="27"/>
      <c r="D65" s="25"/>
      <c r="E65" s="24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E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E12" sqref="E12"/>
    </sheetView>
  </sheetViews>
  <sheetFormatPr defaultRowHeight="15" x14ac:dyDescent="0.25"/>
  <cols>
    <col min="1" max="1" width="6.42578125" style="1" bestFit="1" customWidth="1"/>
    <col min="2" max="2" width="43.5703125" style="2" customWidth="1"/>
    <col min="3" max="3" width="24.5703125" style="29" customWidth="1"/>
    <col min="4" max="4" width="10.85546875" style="29" customWidth="1"/>
    <col min="5" max="5" width="12.28515625" customWidth="1"/>
    <col min="6" max="6" width="12.85546875" hidden="1" customWidth="1"/>
    <col min="8" max="8" width="9.5703125" bestFit="1" customWidth="1"/>
  </cols>
  <sheetData>
    <row r="1" spans="1:8" x14ac:dyDescent="0.25">
      <c r="C1" s="63" t="s">
        <v>2</v>
      </c>
      <c r="D1" s="63"/>
      <c r="E1" s="63"/>
      <c r="F1" s="63"/>
    </row>
    <row r="2" spans="1:8" x14ac:dyDescent="0.25">
      <c r="C2" s="63" t="s">
        <v>3</v>
      </c>
      <c r="D2" s="63"/>
      <c r="E2" s="63"/>
      <c r="F2" s="63"/>
    </row>
    <row r="3" spans="1:8" x14ac:dyDescent="0.25">
      <c r="C3" s="63" t="s">
        <v>4</v>
      </c>
      <c r="D3" s="63"/>
      <c r="E3" s="63"/>
      <c r="F3" s="63"/>
    </row>
    <row r="4" spans="1:8" x14ac:dyDescent="0.25">
      <c r="C4" s="63" t="s">
        <v>76</v>
      </c>
      <c r="D4" s="63"/>
      <c r="E4" s="63"/>
      <c r="F4" s="63"/>
    </row>
    <row r="5" spans="1:8" s="3" customFormat="1" ht="15.75" thickBot="1" x14ac:dyDescent="0.25">
      <c r="A5" s="84" t="s">
        <v>77</v>
      </c>
      <c r="B5" s="84"/>
      <c r="C5" s="84"/>
      <c r="D5" s="84"/>
      <c r="E5" s="84"/>
      <c r="F5" s="30"/>
    </row>
    <row r="6" spans="1:8" s="6" customFormat="1" ht="26.25" thickBot="1" x14ac:dyDescent="0.3">
      <c r="A6" s="4" t="s">
        <v>1</v>
      </c>
      <c r="B6" s="65" t="s">
        <v>7</v>
      </c>
      <c r="C6" s="66"/>
      <c r="D6" s="5" t="s">
        <v>8</v>
      </c>
      <c r="E6" s="31" t="s">
        <v>78</v>
      </c>
      <c r="F6" s="32" t="s">
        <v>79</v>
      </c>
    </row>
    <row r="7" spans="1:8" s="6" customFormat="1" x14ac:dyDescent="0.25">
      <c r="A7" s="33">
        <v>1</v>
      </c>
      <c r="B7" s="34" t="s">
        <v>10</v>
      </c>
      <c r="C7" s="35" t="s">
        <v>11</v>
      </c>
      <c r="D7" s="35"/>
      <c r="E7" s="36"/>
      <c r="F7" s="37"/>
      <c r="G7" s="38"/>
      <c r="H7" s="38"/>
    </row>
    <row r="8" spans="1:8" s="6" customFormat="1" x14ac:dyDescent="0.25">
      <c r="A8" s="39">
        <v>2</v>
      </c>
      <c r="B8" s="34" t="s">
        <v>80</v>
      </c>
      <c r="C8" s="40" t="s">
        <v>81</v>
      </c>
      <c r="D8" s="36"/>
      <c r="E8" s="36"/>
      <c r="F8" s="37"/>
      <c r="G8" s="38"/>
      <c r="H8" s="38"/>
    </row>
    <row r="9" spans="1:8" s="6" customFormat="1" x14ac:dyDescent="0.25">
      <c r="A9" s="39">
        <v>5</v>
      </c>
      <c r="B9" s="41" t="s">
        <v>15</v>
      </c>
      <c r="C9" s="42" t="s">
        <v>16</v>
      </c>
      <c r="D9" s="36"/>
      <c r="E9" s="36"/>
      <c r="F9" s="37"/>
      <c r="G9" s="38"/>
      <c r="H9" s="38"/>
    </row>
    <row r="10" spans="1:8" s="6" customFormat="1" x14ac:dyDescent="0.25">
      <c r="A10" s="39"/>
      <c r="B10" s="34" t="s">
        <v>0</v>
      </c>
      <c r="C10" s="34"/>
      <c r="D10" s="43" t="s">
        <v>19</v>
      </c>
      <c r="E10" s="44">
        <v>4114.8</v>
      </c>
      <c r="F10" s="37"/>
      <c r="G10" s="38"/>
      <c r="H10" s="38"/>
    </row>
    <row r="11" spans="1:8" s="6" customFormat="1" x14ac:dyDescent="0.25">
      <c r="A11" s="39"/>
      <c r="B11" s="72" t="s">
        <v>82</v>
      </c>
      <c r="C11" s="85"/>
      <c r="D11" s="43" t="s">
        <v>23</v>
      </c>
      <c r="E11" s="44">
        <v>7703</v>
      </c>
      <c r="F11" s="37"/>
      <c r="G11" s="38"/>
      <c r="H11" s="38"/>
    </row>
    <row r="12" spans="1:8" s="6" customFormat="1" x14ac:dyDescent="0.25">
      <c r="A12" s="39"/>
      <c r="B12" s="72" t="s">
        <v>83</v>
      </c>
      <c r="C12" s="85"/>
      <c r="D12" s="42" t="s">
        <v>23</v>
      </c>
      <c r="E12" s="45">
        <f>E10*3.61*12</f>
        <v>178253.136</v>
      </c>
      <c r="F12" s="37"/>
      <c r="G12" s="38"/>
      <c r="H12" s="38"/>
    </row>
    <row r="13" spans="1:8" s="6" customFormat="1" x14ac:dyDescent="0.25">
      <c r="A13" s="39"/>
      <c r="B13" s="72" t="s">
        <v>84</v>
      </c>
      <c r="C13" s="85"/>
      <c r="D13" s="42" t="s">
        <v>23</v>
      </c>
      <c r="E13" s="45">
        <f>E12-E11</f>
        <v>170550.136</v>
      </c>
      <c r="F13" s="37"/>
      <c r="G13" s="38"/>
      <c r="H13" s="38"/>
    </row>
    <row r="14" spans="1:8" s="6" customFormat="1" ht="15.75" thickBot="1" x14ac:dyDescent="0.3">
      <c r="A14" s="46">
        <v>6</v>
      </c>
      <c r="B14" s="86" t="s">
        <v>85</v>
      </c>
      <c r="C14" s="87"/>
      <c r="D14" s="47" t="s">
        <v>23</v>
      </c>
      <c r="E14" s="48">
        <f>E58</f>
        <v>170583.068</v>
      </c>
      <c r="F14" s="49"/>
      <c r="G14" s="24"/>
      <c r="H14" s="50"/>
    </row>
    <row r="15" spans="1:8" x14ac:dyDescent="0.25">
      <c r="A15" s="61">
        <v>7</v>
      </c>
      <c r="B15" s="62" t="s">
        <v>17</v>
      </c>
      <c r="C15" s="13" t="s">
        <v>18</v>
      </c>
      <c r="D15" s="14" t="s">
        <v>19</v>
      </c>
      <c r="E15" s="15"/>
      <c r="F15" s="10"/>
    </row>
    <row r="16" spans="1:8" x14ac:dyDescent="0.25">
      <c r="A16" s="61"/>
      <c r="B16" s="62"/>
      <c r="C16" s="14" t="s">
        <v>20</v>
      </c>
      <c r="D16" s="14" t="s">
        <v>21</v>
      </c>
      <c r="E16" s="15"/>
      <c r="F16" s="10"/>
    </row>
    <row r="17" spans="1:9" x14ac:dyDescent="0.25">
      <c r="A17" s="61"/>
      <c r="B17" s="62"/>
      <c r="C17" s="14" t="s">
        <v>22</v>
      </c>
      <c r="D17" s="14" t="s">
        <v>23</v>
      </c>
      <c r="E17" s="15">
        <f>E13*0.1</f>
        <v>17055.013600000002</v>
      </c>
      <c r="F17" s="10"/>
    </row>
    <row r="18" spans="1:9" x14ac:dyDescent="0.25">
      <c r="A18" s="61">
        <v>8</v>
      </c>
      <c r="B18" s="62" t="s">
        <v>24</v>
      </c>
      <c r="C18" s="14" t="s">
        <v>25</v>
      </c>
      <c r="D18" s="14" t="s">
        <v>26</v>
      </c>
      <c r="E18" s="15"/>
      <c r="F18" s="10"/>
    </row>
    <row r="19" spans="1:9" x14ac:dyDescent="0.25">
      <c r="A19" s="61"/>
      <c r="B19" s="62"/>
      <c r="C19" s="14" t="s">
        <v>22</v>
      </c>
      <c r="D19" s="14" t="s">
        <v>23</v>
      </c>
      <c r="E19" s="15">
        <f>E13*0.15</f>
        <v>25582.520399999998</v>
      </c>
      <c r="F19" s="10"/>
    </row>
    <row r="20" spans="1:9" ht="15" customHeight="1" x14ac:dyDescent="0.25">
      <c r="A20" s="61">
        <v>9</v>
      </c>
      <c r="B20" s="62" t="s">
        <v>27</v>
      </c>
      <c r="C20" s="14" t="s">
        <v>28</v>
      </c>
      <c r="D20" s="14" t="s">
        <v>21</v>
      </c>
      <c r="E20" s="15"/>
      <c r="F20" s="10"/>
    </row>
    <row r="21" spans="1:9" x14ac:dyDescent="0.25">
      <c r="A21" s="61"/>
      <c r="B21" s="62"/>
      <c r="C21" s="14" t="s">
        <v>22</v>
      </c>
      <c r="D21" s="14" t="s">
        <v>23</v>
      </c>
      <c r="E21" s="15"/>
      <c r="F21" s="10"/>
    </row>
    <row r="22" spans="1:9" ht="15" customHeight="1" x14ac:dyDescent="0.25">
      <c r="A22" s="61">
        <v>10</v>
      </c>
      <c r="B22" s="62" t="s">
        <v>29</v>
      </c>
      <c r="C22" s="14" t="s">
        <v>30</v>
      </c>
      <c r="D22" s="14" t="s">
        <v>21</v>
      </c>
      <c r="E22" s="15"/>
      <c r="F22" s="10"/>
    </row>
    <row r="23" spans="1:9" x14ac:dyDescent="0.25">
      <c r="A23" s="61"/>
      <c r="B23" s="62"/>
      <c r="C23" s="14" t="s">
        <v>22</v>
      </c>
      <c r="D23" s="14" t="s">
        <v>23</v>
      </c>
      <c r="E23" s="15"/>
      <c r="F23" s="10"/>
    </row>
    <row r="24" spans="1:9" ht="15" customHeight="1" x14ac:dyDescent="0.25">
      <c r="A24" s="61">
        <v>12</v>
      </c>
      <c r="B24" s="62" t="s">
        <v>31</v>
      </c>
      <c r="C24" s="14" t="s">
        <v>32</v>
      </c>
      <c r="D24" s="14" t="s">
        <v>21</v>
      </c>
      <c r="E24" s="15"/>
      <c r="F24" s="10"/>
    </row>
    <row r="25" spans="1:9" x14ac:dyDescent="0.25">
      <c r="A25" s="61"/>
      <c r="B25" s="62"/>
      <c r="C25" s="14" t="s">
        <v>33</v>
      </c>
      <c r="D25" s="14" t="s">
        <v>21</v>
      </c>
      <c r="E25" s="15"/>
      <c r="F25" s="10"/>
    </row>
    <row r="26" spans="1:9" x14ac:dyDescent="0.25">
      <c r="A26" s="61"/>
      <c r="B26" s="62"/>
      <c r="C26" s="14" t="s">
        <v>34</v>
      </c>
      <c r="D26" s="14" t="s">
        <v>21</v>
      </c>
      <c r="E26" s="15"/>
      <c r="F26" s="10"/>
    </row>
    <row r="27" spans="1:9" x14ac:dyDescent="0.25">
      <c r="A27" s="61"/>
      <c r="B27" s="62"/>
      <c r="C27" s="14" t="s">
        <v>22</v>
      </c>
      <c r="D27" s="14" t="s">
        <v>23</v>
      </c>
      <c r="E27" s="15"/>
      <c r="F27" s="10"/>
    </row>
    <row r="28" spans="1:9" ht="15" customHeight="1" x14ac:dyDescent="0.25">
      <c r="A28" s="61">
        <v>13</v>
      </c>
      <c r="B28" s="62" t="s">
        <v>35</v>
      </c>
      <c r="C28" s="14" t="s">
        <v>86</v>
      </c>
      <c r="D28" s="14" t="s">
        <v>37</v>
      </c>
      <c r="E28" s="15">
        <v>2</v>
      </c>
      <c r="F28" s="10"/>
    </row>
    <row r="29" spans="1:9" x14ac:dyDescent="0.25">
      <c r="A29" s="61"/>
      <c r="B29" s="62"/>
      <c r="C29" s="14" t="s">
        <v>38</v>
      </c>
      <c r="D29" s="14" t="s">
        <v>21</v>
      </c>
      <c r="E29" s="15"/>
      <c r="F29" s="10"/>
    </row>
    <row r="30" spans="1:9" x14ac:dyDescent="0.25">
      <c r="A30" s="61"/>
      <c r="B30" s="62"/>
      <c r="C30" s="14" t="s">
        <v>39</v>
      </c>
      <c r="D30" s="14" t="s">
        <v>26</v>
      </c>
      <c r="E30" s="15"/>
      <c r="F30" s="10"/>
    </row>
    <row r="31" spans="1:9" x14ac:dyDescent="0.25">
      <c r="A31" s="61"/>
      <c r="B31" s="62"/>
      <c r="C31" s="14" t="s">
        <v>22</v>
      </c>
      <c r="D31" s="14" t="s">
        <v>23</v>
      </c>
      <c r="E31" s="15">
        <f>20000*2-16692</f>
        <v>23308</v>
      </c>
      <c r="F31" s="10"/>
      <c r="I31">
        <f>98000/9</f>
        <v>10888.888888888889</v>
      </c>
    </row>
    <row r="32" spans="1:9" ht="15" customHeight="1" x14ac:dyDescent="0.25">
      <c r="A32" s="61">
        <v>14</v>
      </c>
      <c r="B32" s="62" t="s">
        <v>40</v>
      </c>
      <c r="C32" s="14" t="s">
        <v>41</v>
      </c>
      <c r="D32" s="14" t="s">
        <v>19</v>
      </c>
      <c r="E32" s="15"/>
      <c r="F32" s="10"/>
    </row>
    <row r="33" spans="1:6" x14ac:dyDescent="0.25">
      <c r="A33" s="61"/>
      <c r="B33" s="62"/>
      <c r="C33" s="14" t="s">
        <v>42</v>
      </c>
      <c r="D33" s="14" t="s">
        <v>21</v>
      </c>
      <c r="E33" s="15"/>
      <c r="F33" s="10"/>
    </row>
    <row r="34" spans="1:6" x14ac:dyDescent="0.25">
      <c r="A34" s="61"/>
      <c r="B34" s="62"/>
      <c r="C34" s="14" t="s">
        <v>43</v>
      </c>
      <c r="D34" s="14" t="s">
        <v>23</v>
      </c>
      <c r="E34" s="15"/>
      <c r="F34" s="10"/>
    </row>
    <row r="35" spans="1:6" ht="15" customHeight="1" x14ac:dyDescent="0.25">
      <c r="A35" s="7">
        <v>15</v>
      </c>
      <c r="B35" s="69" t="s">
        <v>44</v>
      </c>
      <c r="C35" s="70"/>
      <c r="D35" s="11" t="s">
        <v>23</v>
      </c>
      <c r="E35" s="15">
        <f>E34+E31+E27+E23+E21+E19+E17</f>
        <v>65945.534</v>
      </c>
      <c r="F35" s="51"/>
    </row>
    <row r="36" spans="1:6" ht="15" customHeight="1" x14ac:dyDescent="0.25">
      <c r="A36" s="61">
        <v>16</v>
      </c>
      <c r="B36" s="62" t="s">
        <v>45</v>
      </c>
      <c r="C36" s="16" t="s">
        <v>46</v>
      </c>
      <c r="D36" s="16" t="s">
        <v>21</v>
      </c>
      <c r="E36" s="15"/>
      <c r="F36" s="51"/>
    </row>
    <row r="37" spans="1:6" x14ac:dyDescent="0.25">
      <c r="A37" s="61"/>
      <c r="B37" s="62"/>
      <c r="C37" s="16" t="s">
        <v>47</v>
      </c>
      <c r="D37" s="16" t="s">
        <v>21</v>
      </c>
      <c r="E37" s="15"/>
      <c r="F37" s="51"/>
    </row>
    <row r="38" spans="1:6" x14ac:dyDescent="0.25">
      <c r="A38" s="61"/>
      <c r="B38" s="62"/>
      <c r="C38" s="17" t="s">
        <v>48</v>
      </c>
      <c r="D38" s="17" t="s">
        <v>26</v>
      </c>
      <c r="E38" s="15"/>
      <c r="F38" s="51"/>
    </row>
    <row r="39" spans="1:6" x14ac:dyDescent="0.25">
      <c r="A39" s="61"/>
      <c r="B39" s="62"/>
      <c r="C39" s="16" t="s">
        <v>49</v>
      </c>
      <c r="D39" s="16" t="s">
        <v>21</v>
      </c>
      <c r="E39" s="15"/>
      <c r="F39" s="51"/>
    </row>
    <row r="40" spans="1:6" x14ac:dyDescent="0.25">
      <c r="A40" s="61"/>
      <c r="B40" s="62"/>
      <c r="C40" s="16" t="s">
        <v>50</v>
      </c>
      <c r="D40" s="16" t="s">
        <v>21</v>
      </c>
      <c r="E40" s="15"/>
      <c r="F40" s="51"/>
    </row>
    <row r="41" spans="1:6" x14ac:dyDescent="0.25">
      <c r="A41" s="61"/>
      <c r="B41" s="62"/>
      <c r="C41" s="52" t="s">
        <v>87</v>
      </c>
      <c r="D41" s="16" t="s">
        <v>21</v>
      </c>
      <c r="E41" s="15"/>
      <c r="F41" s="10"/>
    </row>
    <row r="42" spans="1:6" x14ac:dyDescent="0.25">
      <c r="A42" s="61"/>
      <c r="B42" s="62"/>
      <c r="C42" s="14" t="s">
        <v>52</v>
      </c>
      <c r="D42" s="14" t="s">
        <v>26</v>
      </c>
      <c r="E42" s="15"/>
      <c r="F42" s="10"/>
    </row>
    <row r="43" spans="1:6" x14ac:dyDescent="0.25">
      <c r="A43" s="61"/>
      <c r="B43" s="62"/>
      <c r="C43" s="14" t="s">
        <v>53</v>
      </c>
      <c r="D43" s="14" t="s">
        <v>26</v>
      </c>
      <c r="E43" s="15"/>
      <c r="F43" s="10"/>
    </row>
    <row r="44" spans="1:6" x14ac:dyDescent="0.25">
      <c r="A44" s="61"/>
      <c r="B44" s="62"/>
      <c r="C44" s="14" t="s">
        <v>22</v>
      </c>
      <c r="D44" s="14" t="s">
        <v>23</v>
      </c>
      <c r="E44" s="15"/>
      <c r="F44" s="53"/>
    </row>
    <row r="45" spans="1:6" x14ac:dyDescent="0.25">
      <c r="A45" s="61">
        <v>17</v>
      </c>
      <c r="B45" s="62" t="s">
        <v>54</v>
      </c>
      <c r="C45" s="14" t="s">
        <v>55</v>
      </c>
      <c r="D45" s="14" t="s">
        <v>21</v>
      </c>
      <c r="E45" s="15"/>
      <c r="F45" s="53"/>
    </row>
    <row r="46" spans="1:6" x14ac:dyDescent="0.25">
      <c r="A46" s="61"/>
      <c r="B46" s="62"/>
      <c r="C46" s="16" t="s">
        <v>51</v>
      </c>
      <c r="D46" s="16" t="s">
        <v>21</v>
      </c>
      <c r="E46" s="15"/>
      <c r="F46" s="53"/>
    </row>
    <row r="47" spans="1:6" x14ac:dyDescent="0.25">
      <c r="A47" s="61"/>
      <c r="B47" s="62"/>
      <c r="C47" s="14" t="s">
        <v>88</v>
      </c>
      <c r="D47" s="14" t="s">
        <v>26</v>
      </c>
      <c r="E47" s="15"/>
      <c r="F47" s="51"/>
    </row>
    <row r="48" spans="1:6" x14ac:dyDescent="0.25">
      <c r="A48" s="61"/>
      <c r="B48" s="62"/>
      <c r="C48" s="14" t="s">
        <v>22</v>
      </c>
      <c r="D48" s="14" t="s">
        <v>23</v>
      </c>
      <c r="E48" s="15">
        <v>62000</v>
      </c>
      <c r="F48" s="51"/>
    </row>
    <row r="49" spans="1:6" x14ac:dyDescent="0.25">
      <c r="A49" s="61">
        <v>18</v>
      </c>
      <c r="B49" s="62" t="s">
        <v>57</v>
      </c>
      <c r="C49" s="14" t="s">
        <v>58</v>
      </c>
      <c r="D49" s="14" t="s">
        <v>21</v>
      </c>
      <c r="E49" s="15"/>
      <c r="F49" s="53"/>
    </row>
    <row r="50" spans="1:6" x14ac:dyDescent="0.25">
      <c r="A50" s="61"/>
      <c r="B50" s="62"/>
      <c r="C50" s="13" t="s">
        <v>59</v>
      </c>
      <c r="D50" s="13" t="s">
        <v>26</v>
      </c>
      <c r="E50" s="15"/>
      <c r="F50" s="53"/>
    </row>
    <row r="51" spans="1:6" x14ac:dyDescent="0.25">
      <c r="A51" s="61"/>
      <c r="B51" s="62"/>
      <c r="C51" s="14" t="s">
        <v>22</v>
      </c>
      <c r="D51" s="14" t="s">
        <v>23</v>
      </c>
      <c r="E51" s="15"/>
      <c r="F51" s="53"/>
    </row>
    <row r="52" spans="1:6" ht="15" customHeight="1" x14ac:dyDescent="0.25">
      <c r="A52" s="61">
        <v>19</v>
      </c>
      <c r="B52" s="62" t="s">
        <v>60</v>
      </c>
      <c r="C52" s="13" t="s">
        <v>61</v>
      </c>
      <c r="D52" s="13" t="s">
        <v>21</v>
      </c>
      <c r="E52" s="15"/>
      <c r="F52" s="53"/>
    </row>
    <row r="53" spans="1:6" x14ac:dyDescent="0.25">
      <c r="A53" s="61"/>
      <c r="B53" s="62"/>
      <c r="C53" s="13" t="s">
        <v>59</v>
      </c>
      <c r="D53" s="13" t="s">
        <v>26</v>
      </c>
      <c r="E53" s="15"/>
      <c r="F53" s="53"/>
    </row>
    <row r="54" spans="1:6" x14ac:dyDescent="0.25">
      <c r="A54" s="61"/>
      <c r="B54" s="62"/>
      <c r="C54" s="14" t="s">
        <v>22</v>
      </c>
      <c r="D54" s="14" t="s">
        <v>23</v>
      </c>
      <c r="E54" s="15">
        <f>E53*800</f>
        <v>0</v>
      </c>
      <c r="F54" s="53"/>
    </row>
    <row r="55" spans="1:6" ht="27" customHeight="1" x14ac:dyDescent="0.25">
      <c r="A55" s="7"/>
      <c r="B55" s="72" t="s">
        <v>62</v>
      </c>
      <c r="C55" s="73"/>
      <c r="D55" s="14" t="s">
        <v>23</v>
      </c>
      <c r="E55" s="15">
        <f>E13*0.1</f>
        <v>17055.013600000002</v>
      </c>
      <c r="F55" s="54"/>
    </row>
    <row r="56" spans="1:6" ht="15" customHeight="1" x14ac:dyDescent="0.25">
      <c r="A56" s="7">
        <v>20</v>
      </c>
      <c r="B56" s="74" t="s">
        <v>63</v>
      </c>
      <c r="C56" s="75"/>
      <c r="D56" s="14" t="s">
        <v>23</v>
      </c>
      <c r="E56" s="15">
        <f>E13*0.15</f>
        <v>25582.520399999998</v>
      </c>
      <c r="F56" s="53"/>
    </row>
    <row r="57" spans="1:6" ht="15" customHeight="1" x14ac:dyDescent="0.25">
      <c r="A57" s="7">
        <v>21</v>
      </c>
      <c r="B57" s="77" t="s">
        <v>64</v>
      </c>
      <c r="C57" s="78"/>
      <c r="D57" s="18" t="s">
        <v>23</v>
      </c>
      <c r="E57" s="15">
        <f>E56+E55+E54+E51+E48+E44</f>
        <v>104637.534</v>
      </c>
      <c r="F57" s="51"/>
    </row>
    <row r="58" spans="1:6" ht="15" customHeight="1" x14ac:dyDescent="0.25">
      <c r="A58" s="7">
        <v>22</v>
      </c>
      <c r="B58" s="77" t="s">
        <v>89</v>
      </c>
      <c r="C58" s="78"/>
      <c r="D58" s="18" t="s">
        <v>23</v>
      </c>
      <c r="E58" s="15">
        <f>E57+E35</f>
        <v>170583.068</v>
      </c>
      <c r="F58" s="10"/>
    </row>
    <row r="59" spans="1:6" ht="15" customHeight="1" x14ac:dyDescent="0.25">
      <c r="A59" s="7">
        <v>24</v>
      </c>
      <c r="B59" s="88" t="s">
        <v>90</v>
      </c>
      <c r="C59" s="89"/>
      <c r="D59" s="18" t="s">
        <v>23</v>
      </c>
      <c r="E59" s="15"/>
      <c r="F59" s="55"/>
    </row>
    <row r="60" spans="1:6" x14ac:dyDescent="0.25">
      <c r="A60" s="7"/>
      <c r="B60" s="77" t="s">
        <v>91</v>
      </c>
      <c r="C60" s="78"/>
      <c r="D60" s="11" t="s">
        <v>23</v>
      </c>
      <c r="E60" s="15"/>
      <c r="F60" s="56"/>
    </row>
    <row r="61" spans="1:6" x14ac:dyDescent="0.25">
      <c r="B61" s="83" t="s">
        <v>67</v>
      </c>
      <c r="C61" s="83"/>
      <c r="D61" s="19"/>
      <c r="E61" s="20"/>
      <c r="F61" s="57"/>
    </row>
    <row r="62" spans="1:6" x14ac:dyDescent="0.25">
      <c r="A62" s="21"/>
      <c r="B62" s="22" t="s">
        <v>68</v>
      </c>
      <c r="C62" s="23"/>
      <c r="D62" s="71" t="s">
        <v>69</v>
      </c>
      <c r="E62" s="71"/>
    </row>
    <row r="63" spans="1:6" x14ac:dyDescent="0.25">
      <c r="A63" s="21"/>
      <c r="B63" s="22" t="s">
        <v>70</v>
      </c>
      <c r="C63" s="23"/>
      <c r="D63" s="71" t="s">
        <v>71</v>
      </c>
      <c r="E63" s="71"/>
    </row>
    <row r="64" spans="1:6" x14ac:dyDescent="0.25">
      <c r="A64" s="21"/>
      <c r="B64" s="22" t="s">
        <v>72</v>
      </c>
      <c r="C64" s="22"/>
      <c r="D64" s="19"/>
      <c r="E64" s="24"/>
    </row>
    <row r="65" spans="1:5" x14ac:dyDescent="0.25">
      <c r="A65" s="21"/>
      <c r="B65" s="76" t="s">
        <v>73</v>
      </c>
      <c r="C65" s="76"/>
      <c r="D65" s="25"/>
      <c r="E65" s="24"/>
    </row>
    <row r="66" spans="1:5" x14ac:dyDescent="0.25">
      <c r="A66" s="21"/>
      <c r="B66" s="26" t="s">
        <v>74</v>
      </c>
      <c r="C66" s="27"/>
      <c r="D66" s="25"/>
      <c r="E66" s="24"/>
    </row>
    <row r="67" spans="1:5" x14ac:dyDescent="0.25">
      <c r="A67" s="21"/>
      <c r="B67" s="28" t="s">
        <v>74</v>
      </c>
      <c r="C67" s="27"/>
      <c r="D67" s="25"/>
      <c r="E67" s="24"/>
    </row>
    <row r="68" spans="1:5" x14ac:dyDescent="0.25">
      <c r="A68" s="21"/>
      <c r="B68" s="28" t="s">
        <v>75</v>
      </c>
      <c r="C68" s="27"/>
      <c r="D68" s="25"/>
      <c r="E68" s="24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22" workbookViewId="0">
      <selection activeCell="H14" sqref="H14:J34"/>
    </sheetView>
  </sheetViews>
  <sheetFormatPr defaultRowHeight="15" x14ac:dyDescent="0.25"/>
  <cols>
    <col min="1" max="1" width="6.42578125" style="1" bestFit="1" customWidth="1"/>
    <col min="2" max="2" width="43.5703125" style="2" customWidth="1"/>
    <col min="3" max="3" width="24.5703125" style="29" customWidth="1"/>
    <col min="4" max="4" width="10.85546875" style="29" customWidth="1"/>
    <col min="5" max="5" width="12.28515625" customWidth="1"/>
    <col min="6" max="6" width="12.85546875" hidden="1" customWidth="1"/>
    <col min="8" max="8" width="9.5703125" bestFit="1" customWidth="1"/>
  </cols>
  <sheetData>
    <row r="1" spans="1:8" x14ac:dyDescent="0.25">
      <c r="C1" s="63" t="s">
        <v>2</v>
      </c>
      <c r="D1" s="63"/>
      <c r="E1" s="63"/>
      <c r="F1" s="63"/>
    </row>
    <row r="2" spans="1:8" x14ac:dyDescent="0.25">
      <c r="C2" s="63" t="s">
        <v>3</v>
      </c>
      <c r="D2" s="63"/>
      <c r="E2" s="63"/>
      <c r="F2" s="63"/>
    </row>
    <row r="3" spans="1:8" x14ac:dyDescent="0.25">
      <c r="C3" s="63" t="s">
        <v>4</v>
      </c>
      <c r="D3" s="63"/>
      <c r="E3" s="63"/>
      <c r="F3" s="63"/>
    </row>
    <row r="4" spans="1:8" x14ac:dyDescent="0.25">
      <c r="C4" s="93" t="s">
        <v>92</v>
      </c>
      <c r="D4" s="63"/>
      <c r="E4" s="63"/>
      <c r="F4" s="63"/>
    </row>
    <row r="5" spans="1:8" s="3" customFormat="1" ht="15.75" thickBot="1" x14ac:dyDescent="0.25">
      <c r="A5" s="84" t="s">
        <v>93</v>
      </c>
      <c r="B5" s="84"/>
      <c r="C5" s="84"/>
      <c r="D5" s="84"/>
      <c r="E5" s="84"/>
      <c r="F5" s="30"/>
    </row>
    <row r="6" spans="1:8" s="6" customFormat="1" ht="26.25" thickBot="1" x14ac:dyDescent="0.3">
      <c r="A6" s="4" t="s">
        <v>1</v>
      </c>
      <c r="B6" s="65" t="s">
        <v>7</v>
      </c>
      <c r="C6" s="66"/>
      <c r="D6" s="5" t="s">
        <v>8</v>
      </c>
      <c r="E6" s="31" t="s">
        <v>94</v>
      </c>
      <c r="F6" s="32" t="s">
        <v>79</v>
      </c>
    </row>
    <row r="7" spans="1:8" s="6" customFormat="1" x14ac:dyDescent="0.25">
      <c r="A7" s="33">
        <v>1</v>
      </c>
      <c r="B7" s="34" t="s">
        <v>10</v>
      </c>
      <c r="C7" s="35" t="s">
        <v>11</v>
      </c>
      <c r="D7" s="35"/>
      <c r="E7" s="36"/>
      <c r="F7" s="37"/>
      <c r="G7" s="38"/>
      <c r="H7" s="38"/>
    </row>
    <row r="8" spans="1:8" s="6" customFormat="1" x14ac:dyDescent="0.25">
      <c r="A8" s="39">
        <v>2</v>
      </c>
      <c r="B8" s="34" t="s">
        <v>80</v>
      </c>
      <c r="C8" s="40" t="s">
        <v>81</v>
      </c>
      <c r="D8" s="36"/>
      <c r="E8" s="36"/>
      <c r="F8" s="37"/>
      <c r="G8" s="38"/>
      <c r="H8" s="38"/>
    </row>
    <row r="9" spans="1:8" s="6" customFormat="1" x14ac:dyDescent="0.25">
      <c r="A9" s="39">
        <v>5</v>
      </c>
      <c r="B9" s="41" t="s">
        <v>15</v>
      </c>
      <c r="C9" s="42" t="s">
        <v>16</v>
      </c>
      <c r="D9" s="36"/>
      <c r="E9" s="36"/>
      <c r="F9" s="37"/>
      <c r="G9" s="38"/>
      <c r="H9" s="38"/>
    </row>
    <row r="10" spans="1:8" s="6" customFormat="1" x14ac:dyDescent="0.25">
      <c r="A10" s="39"/>
      <c r="B10" s="34" t="s">
        <v>0</v>
      </c>
      <c r="C10" s="34"/>
      <c r="D10" s="43" t="s">
        <v>19</v>
      </c>
      <c r="E10" s="44">
        <v>4094</v>
      </c>
      <c r="F10" s="37"/>
      <c r="G10" s="38"/>
      <c r="H10" s="38"/>
    </row>
    <row r="11" spans="1:8" s="6" customFormat="1" x14ac:dyDescent="0.25">
      <c r="A11" s="39"/>
      <c r="B11" s="72" t="s">
        <v>95</v>
      </c>
      <c r="C11" s="85"/>
      <c r="D11" s="43" t="s">
        <v>23</v>
      </c>
      <c r="E11" s="44">
        <v>-85704</v>
      </c>
      <c r="F11" s="37"/>
      <c r="G11" s="38"/>
      <c r="H11" s="38"/>
    </row>
    <row r="12" spans="1:8" s="6" customFormat="1" x14ac:dyDescent="0.25">
      <c r="A12" s="39"/>
      <c r="B12" s="90" t="s">
        <v>96</v>
      </c>
      <c r="C12" s="91"/>
      <c r="D12" s="42" t="s">
        <v>23</v>
      </c>
      <c r="E12" s="45">
        <v>177355</v>
      </c>
      <c r="F12" s="37"/>
      <c r="G12" s="38"/>
      <c r="H12" s="38"/>
    </row>
    <row r="13" spans="1:8" s="6" customFormat="1" x14ac:dyDescent="0.25">
      <c r="A13" s="39"/>
      <c r="B13" s="90" t="s">
        <v>97</v>
      </c>
      <c r="C13" s="91"/>
      <c r="D13" s="42" t="s">
        <v>23</v>
      </c>
      <c r="E13" s="45">
        <f>E12-E11</f>
        <v>263059</v>
      </c>
      <c r="F13" s="37"/>
      <c r="G13" s="38"/>
      <c r="H13" s="38"/>
    </row>
    <row r="14" spans="1:8" s="6" customFormat="1" ht="15.75" thickBot="1" x14ac:dyDescent="0.3">
      <c r="A14" s="46">
        <v>6</v>
      </c>
      <c r="B14" s="67" t="s">
        <v>100</v>
      </c>
      <c r="C14" s="92"/>
      <c r="D14" s="47" t="s">
        <v>23</v>
      </c>
      <c r="E14" s="48">
        <f>E58</f>
        <v>275299.59999999998</v>
      </c>
      <c r="F14" s="49"/>
      <c r="G14" s="24"/>
      <c r="H14" s="50"/>
    </row>
    <row r="15" spans="1:8" x14ac:dyDescent="0.25">
      <c r="A15" s="61">
        <v>7</v>
      </c>
      <c r="B15" s="62" t="s">
        <v>17</v>
      </c>
      <c r="C15" s="13" t="s">
        <v>18</v>
      </c>
      <c r="D15" s="14" t="s">
        <v>19</v>
      </c>
      <c r="E15" s="15"/>
      <c r="F15" s="10"/>
    </row>
    <row r="16" spans="1:8" x14ac:dyDescent="0.25">
      <c r="A16" s="61"/>
      <c r="B16" s="62"/>
      <c r="C16" s="14" t="s">
        <v>20</v>
      </c>
      <c r="D16" s="14" t="s">
        <v>21</v>
      </c>
      <c r="E16" s="15"/>
      <c r="F16" s="10"/>
    </row>
    <row r="17" spans="1:8" x14ac:dyDescent="0.25">
      <c r="A17" s="61"/>
      <c r="B17" s="62"/>
      <c r="C17" s="14" t="s">
        <v>22</v>
      </c>
      <c r="D17" s="14" t="s">
        <v>23</v>
      </c>
      <c r="E17" s="15"/>
      <c r="F17" s="10"/>
    </row>
    <row r="18" spans="1:8" x14ac:dyDescent="0.25">
      <c r="A18" s="61">
        <v>8</v>
      </c>
      <c r="B18" s="62" t="s">
        <v>24</v>
      </c>
      <c r="C18" s="14" t="s">
        <v>25</v>
      </c>
      <c r="D18" s="14" t="s">
        <v>26</v>
      </c>
      <c r="E18" s="15"/>
      <c r="F18" s="10"/>
    </row>
    <row r="19" spans="1:8" x14ac:dyDescent="0.25">
      <c r="A19" s="61"/>
      <c r="B19" s="62"/>
      <c r="C19" s="14" t="s">
        <v>22</v>
      </c>
      <c r="D19" s="14" t="s">
        <v>23</v>
      </c>
      <c r="E19" s="15">
        <f>2556+490</f>
        <v>3046</v>
      </c>
      <c r="F19" s="10"/>
      <c r="H19" s="58"/>
    </row>
    <row r="20" spans="1:8" ht="15" customHeight="1" x14ac:dyDescent="0.25">
      <c r="A20" s="61">
        <v>9</v>
      </c>
      <c r="B20" s="62" t="s">
        <v>27</v>
      </c>
      <c r="C20" s="14" t="s">
        <v>28</v>
      </c>
      <c r="D20" s="14" t="s">
        <v>21</v>
      </c>
      <c r="E20" s="15"/>
      <c r="F20" s="10"/>
    </row>
    <row r="21" spans="1:8" x14ac:dyDescent="0.25">
      <c r="A21" s="61"/>
      <c r="B21" s="62"/>
      <c r="C21" s="14" t="s">
        <v>22</v>
      </c>
      <c r="D21" s="14" t="s">
        <v>23</v>
      </c>
      <c r="E21" s="15"/>
      <c r="F21" s="10"/>
    </row>
    <row r="22" spans="1:8" ht="15" customHeight="1" x14ac:dyDescent="0.25">
      <c r="A22" s="61">
        <v>10</v>
      </c>
      <c r="B22" s="62" t="s">
        <v>29</v>
      </c>
      <c r="C22" s="14" t="s">
        <v>30</v>
      </c>
      <c r="D22" s="14" t="s">
        <v>21</v>
      </c>
      <c r="E22" s="15"/>
      <c r="F22" s="10"/>
    </row>
    <row r="23" spans="1:8" x14ac:dyDescent="0.25">
      <c r="A23" s="61"/>
      <c r="B23" s="62"/>
      <c r="C23" s="14" t="s">
        <v>22</v>
      </c>
      <c r="D23" s="14" t="s">
        <v>23</v>
      </c>
      <c r="E23" s="15"/>
      <c r="F23" s="10"/>
    </row>
    <row r="24" spans="1:8" ht="15" customHeight="1" x14ac:dyDescent="0.25">
      <c r="A24" s="61">
        <v>12</v>
      </c>
      <c r="B24" s="62" t="s">
        <v>31</v>
      </c>
      <c r="C24" s="14" t="s">
        <v>32</v>
      </c>
      <c r="D24" s="14" t="s">
        <v>21</v>
      </c>
      <c r="E24" s="15"/>
      <c r="F24" s="10"/>
    </row>
    <row r="25" spans="1:8" x14ac:dyDescent="0.25">
      <c r="A25" s="61"/>
      <c r="B25" s="62"/>
      <c r="C25" s="14" t="s">
        <v>33</v>
      </c>
      <c r="D25" s="14" t="s">
        <v>21</v>
      </c>
      <c r="E25" s="15"/>
      <c r="F25" s="10"/>
    </row>
    <row r="26" spans="1:8" x14ac:dyDescent="0.25">
      <c r="A26" s="61"/>
      <c r="B26" s="62"/>
      <c r="C26" s="14" t="s">
        <v>34</v>
      </c>
      <c r="D26" s="14" t="s">
        <v>21</v>
      </c>
      <c r="E26" s="15"/>
      <c r="F26" s="10"/>
    </row>
    <row r="27" spans="1:8" x14ac:dyDescent="0.25">
      <c r="A27" s="61"/>
      <c r="B27" s="62"/>
      <c r="C27" s="14" t="s">
        <v>22</v>
      </c>
      <c r="D27" s="14" t="s">
        <v>23</v>
      </c>
      <c r="E27" s="15"/>
      <c r="F27" s="10"/>
    </row>
    <row r="28" spans="1:8" ht="15" customHeight="1" x14ac:dyDescent="0.25">
      <c r="A28" s="61">
        <v>13</v>
      </c>
      <c r="B28" s="62" t="s">
        <v>35</v>
      </c>
      <c r="C28" s="14" t="s">
        <v>98</v>
      </c>
      <c r="D28" s="14" t="s">
        <v>37</v>
      </c>
      <c r="E28" s="15"/>
      <c r="F28" s="10"/>
    </row>
    <row r="29" spans="1:8" x14ac:dyDescent="0.25">
      <c r="A29" s="61"/>
      <c r="B29" s="62"/>
      <c r="C29" s="14" t="s">
        <v>38</v>
      </c>
      <c r="D29" s="14" t="s">
        <v>21</v>
      </c>
      <c r="E29" s="15">
        <v>72</v>
      </c>
      <c r="F29" s="10"/>
    </row>
    <row r="30" spans="1:8" x14ac:dyDescent="0.25">
      <c r="A30" s="61"/>
      <c r="B30" s="62"/>
      <c r="C30" s="14" t="s">
        <v>39</v>
      </c>
      <c r="D30" s="14" t="s">
        <v>26</v>
      </c>
      <c r="E30" s="15"/>
      <c r="F30" s="10"/>
    </row>
    <row r="31" spans="1:8" x14ac:dyDescent="0.25">
      <c r="A31" s="61"/>
      <c r="B31" s="62"/>
      <c r="C31" s="14" t="s">
        <v>22</v>
      </c>
      <c r="D31" s="14" t="s">
        <v>23</v>
      </c>
      <c r="E31" s="59">
        <v>34000</v>
      </c>
      <c r="F31" s="10"/>
    </row>
    <row r="32" spans="1:8" ht="15" customHeight="1" x14ac:dyDescent="0.25">
      <c r="A32" s="61">
        <v>14</v>
      </c>
      <c r="B32" s="62" t="s">
        <v>40</v>
      </c>
      <c r="C32" s="14" t="s">
        <v>41</v>
      </c>
      <c r="D32" s="14" t="s">
        <v>19</v>
      </c>
      <c r="E32" s="15"/>
      <c r="F32" s="10"/>
    </row>
    <row r="33" spans="1:6" x14ac:dyDescent="0.25">
      <c r="A33" s="61"/>
      <c r="B33" s="62"/>
      <c r="C33" s="14" t="s">
        <v>42</v>
      </c>
      <c r="D33" s="14" t="s">
        <v>21</v>
      </c>
      <c r="E33" s="15"/>
      <c r="F33" s="10"/>
    </row>
    <row r="34" spans="1:6" x14ac:dyDescent="0.25">
      <c r="A34" s="61"/>
      <c r="B34" s="62"/>
      <c r="C34" s="14" t="s">
        <v>43</v>
      </c>
      <c r="D34" s="14" t="s">
        <v>23</v>
      </c>
      <c r="E34" s="15"/>
      <c r="F34" s="10"/>
    </row>
    <row r="35" spans="1:6" ht="15" customHeight="1" x14ac:dyDescent="0.25">
      <c r="A35" s="12">
        <v>15</v>
      </c>
      <c r="B35" s="69" t="s">
        <v>44</v>
      </c>
      <c r="C35" s="70"/>
      <c r="D35" s="11" t="s">
        <v>23</v>
      </c>
      <c r="E35" s="15">
        <f>E34+E31+E27+E23+E21+E19+E17</f>
        <v>37046</v>
      </c>
      <c r="F35" s="51"/>
    </row>
    <row r="36" spans="1:6" ht="15" customHeight="1" x14ac:dyDescent="0.25">
      <c r="A36" s="61">
        <v>16</v>
      </c>
      <c r="B36" s="62" t="s">
        <v>45</v>
      </c>
      <c r="C36" s="16" t="s">
        <v>46</v>
      </c>
      <c r="D36" s="16" t="s">
        <v>21</v>
      </c>
      <c r="E36" s="15"/>
      <c r="F36" s="51"/>
    </row>
    <row r="37" spans="1:6" x14ac:dyDescent="0.25">
      <c r="A37" s="61"/>
      <c r="B37" s="62"/>
      <c r="C37" s="16" t="s">
        <v>47</v>
      </c>
      <c r="D37" s="16" t="s">
        <v>21</v>
      </c>
      <c r="E37" s="15"/>
      <c r="F37" s="51"/>
    </row>
    <row r="38" spans="1:6" x14ac:dyDescent="0.25">
      <c r="A38" s="61"/>
      <c r="B38" s="62"/>
      <c r="C38" s="17" t="s">
        <v>48</v>
      </c>
      <c r="D38" s="17" t="s">
        <v>26</v>
      </c>
      <c r="E38" s="15"/>
      <c r="F38" s="51"/>
    </row>
    <row r="39" spans="1:6" x14ac:dyDescent="0.25">
      <c r="A39" s="61"/>
      <c r="B39" s="62"/>
      <c r="C39" s="16" t="s">
        <v>49</v>
      </c>
      <c r="D39" s="16" t="s">
        <v>21</v>
      </c>
      <c r="E39" s="15"/>
      <c r="F39" s="51"/>
    </row>
    <row r="40" spans="1:6" x14ac:dyDescent="0.25">
      <c r="A40" s="61"/>
      <c r="B40" s="62"/>
      <c r="C40" s="16" t="s">
        <v>50</v>
      </c>
      <c r="D40" s="16" t="s">
        <v>21</v>
      </c>
      <c r="E40" s="15"/>
      <c r="F40" s="51"/>
    </row>
    <row r="41" spans="1:6" x14ac:dyDescent="0.25">
      <c r="A41" s="61"/>
      <c r="B41" s="62"/>
      <c r="C41" s="52" t="s">
        <v>87</v>
      </c>
      <c r="D41" s="16" t="s">
        <v>21</v>
      </c>
      <c r="E41" s="15"/>
      <c r="F41" s="10"/>
    </row>
    <row r="42" spans="1:6" x14ac:dyDescent="0.25">
      <c r="A42" s="61"/>
      <c r="B42" s="62"/>
      <c r="C42" s="14" t="s">
        <v>52</v>
      </c>
      <c r="D42" s="14" t="s">
        <v>26</v>
      </c>
      <c r="E42" s="15"/>
      <c r="F42" s="10"/>
    </row>
    <row r="43" spans="1:6" x14ac:dyDescent="0.25">
      <c r="A43" s="61"/>
      <c r="B43" s="62"/>
      <c r="C43" s="14" t="s">
        <v>53</v>
      </c>
      <c r="D43" s="14" t="s">
        <v>26</v>
      </c>
      <c r="E43" s="15">
        <v>50</v>
      </c>
      <c r="F43" s="10"/>
    </row>
    <row r="44" spans="1:6" x14ac:dyDescent="0.25">
      <c r="A44" s="61"/>
      <c r="B44" s="62"/>
      <c r="C44" s="14" t="s">
        <v>22</v>
      </c>
      <c r="D44" s="14" t="s">
        <v>23</v>
      </c>
      <c r="E44" s="60">
        <f>E43*250</f>
        <v>12500</v>
      </c>
      <c r="F44" s="53"/>
    </row>
    <row r="45" spans="1:6" x14ac:dyDescent="0.25">
      <c r="A45" s="61">
        <v>17</v>
      </c>
      <c r="B45" s="62" t="s">
        <v>54</v>
      </c>
      <c r="C45" s="14" t="s">
        <v>55</v>
      </c>
      <c r="D45" s="14" t="s">
        <v>21</v>
      </c>
      <c r="E45" s="15"/>
      <c r="F45" s="53"/>
    </row>
    <row r="46" spans="1:6" x14ac:dyDescent="0.25">
      <c r="A46" s="61"/>
      <c r="B46" s="62"/>
      <c r="C46" s="16" t="s">
        <v>51</v>
      </c>
      <c r="D46" s="16" t="s">
        <v>21</v>
      </c>
      <c r="E46" s="15"/>
      <c r="F46" s="53"/>
    </row>
    <row r="47" spans="1:6" x14ac:dyDescent="0.25">
      <c r="A47" s="61"/>
      <c r="B47" s="62"/>
      <c r="C47" s="14" t="s">
        <v>52</v>
      </c>
      <c r="D47" s="14" t="s">
        <v>26</v>
      </c>
      <c r="E47" s="15">
        <v>130</v>
      </c>
      <c r="F47" s="51"/>
    </row>
    <row r="48" spans="1:6" x14ac:dyDescent="0.25">
      <c r="A48" s="61"/>
      <c r="B48" s="62"/>
      <c r="C48" s="14" t="s">
        <v>22</v>
      </c>
      <c r="D48" s="14" t="s">
        <v>23</v>
      </c>
      <c r="E48" s="15">
        <f>E47*1300</f>
        <v>169000</v>
      </c>
      <c r="F48" s="51"/>
    </row>
    <row r="49" spans="1:6" x14ac:dyDescent="0.25">
      <c r="A49" s="61">
        <v>18</v>
      </c>
      <c r="B49" s="62" t="s">
        <v>57</v>
      </c>
      <c r="C49" s="14" t="s">
        <v>58</v>
      </c>
      <c r="D49" s="14" t="s">
        <v>21</v>
      </c>
      <c r="E49" s="15"/>
      <c r="F49" s="53"/>
    </row>
    <row r="50" spans="1:6" x14ac:dyDescent="0.25">
      <c r="A50" s="61"/>
      <c r="B50" s="62"/>
      <c r="C50" s="13" t="s">
        <v>59</v>
      </c>
      <c r="D50" s="13" t="s">
        <v>26</v>
      </c>
      <c r="E50" s="15"/>
      <c r="F50" s="53"/>
    </row>
    <row r="51" spans="1:6" x14ac:dyDescent="0.25">
      <c r="A51" s="61"/>
      <c r="B51" s="62"/>
      <c r="C51" s="14" t="s">
        <v>22</v>
      </c>
      <c r="D51" s="14" t="s">
        <v>23</v>
      </c>
      <c r="E51" s="15"/>
      <c r="F51" s="53"/>
    </row>
    <row r="52" spans="1:6" ht="15" customHeight="1" x14ac:dyDescent="0.25">
      <c r="A52" s="61">
        <v>19</v>
      </c>
      <c r="B52" s="62" t="s">
        <v>60</v>
      </c>
      <c r="C52" s="13" t="s">
        <v>61</v>
      </c>
      <c r="D52" s="13" t="s">
        <v>21</v>
      </c>
      <c r="E52" s="15"/>
      <c r="F52" s="53"/>
    </row>
    <row r="53" spans="1:6" x14ac:dyDescent="0.25">
      <c r="A53" s="61"/>
      <c r="B53" s="62"/>
      <c r="C53" s="13" t="s">
        <v>59</v>
      </c>
      <c r="D53" s="13" t="s">
        <v>26</v>
      </c>
      <c r="E53" s="15"/>
      <c r="F53" s="53"/>
    </row>
    <row r="54" spans="1:6" x14ac:dyDescent="0.25">
      <c r="A54" s="61"/>
      <c r="B54" s="62"/>
      <c r="C54" s="14" t="s">
        <v>22</v>
      </c>
      <c r="D54" s="14" t="s">
        <v>23</v>
      </c>
      <c r="E54" s="15">
        <f>E53*800</f>
        <v>0</v>
      </c>
      <c r="F54" s="53"/>
    </row>
    <row r="55" spans="1:6" ht="27" customHeight="1" x14ac:dyDescent="0.25">
      <c r="A55" s="12"/>
      <c r="B55" s="72" t="s">
        <v>62</v>
      </c>
      <c r="C55" s="73"/>
      <c r="D55" s="14" t="s">
        <v>23</v>
      </c>
      <c r="E55" s="15">
        <f>E12*0.1</f>
        <v>17735.5</v>
      </c>
      <c r="F55" s="54"/>
    </row>
    <row r="56" spans="1:6" ht="15" customHeight="1" x14ac:dyDescent="0.25">
      <c r="A56" s="12">
        <v>20</v>
      </c>
      <c r="B56" s="74" t="s">
        <v>63</v>
      </c>
      <c r="C56" s="75"/>
      <c r="D56" s="14" t="s">
        <v>23</v>
      </c>
      <c r="E56" s="15">
        <f>E12*0.22</f>
        <v>39018.1</v>
      </c>
      <c r="F56" s="53"/>
    </row>
    <row r="57" spans="1:6" ht="15" customHeight="1" x14ac:dyDescent="0.25">
      <c r="A57" s="12">
        <v>21</v>
      </c>
      <c r="B57" s="77" t="s">
        <v>64</v>
      </c>
      <c r="C57" s="78"/>
      <c r="D57" s="18" t="s">
        <v>23</v>
      </c>
      <c r="E57" s="15">
        <f>E56+E55+E54+E51+E48+E44</f>
        <v>238253.6</v>
      </c>
      <c r="F57" s="51"/>
    </row>
    <row r="58" spans="1:6" ht="15" customHeight="1" x14ac:dyDescent="0.25">
      <c r="A58" s="12">
        <v>22</v>
      </c>
      <c r="B58" s="77" t="s">
        <v>89</v>
      </c>
      <c r="C58" s="78"/>
      <c r="D58" s="18" t="s">
        <v>23</v>
      </c>
      <c r="E58" s="15">
        <f>E57+E35</f>
        <v>275299.59999999998</v>
      </c>
      <c r="F58" s="10"/>
    </row>
    <row r="59" spans="1:6" ht="15" customHeight="1" x14ac:dyDescent="0.25">
      <c r="A59" s="12">
        <v>24</v>
      </c>
      <c r="B59" s="88" t="s">
        <v>90</v>
      </c>
      <c r="C59" s="89"/>
      <c r="D59" s="18" t="s">
        <v>23</v>
      </c>
      <c r="E59" s="15"/>
      <c r="F59" s="55"/>
    </row>
    <row r="60" spans="1:6" x14ac:dyDescent="0.25">
      <c r="A60" s="12"/>
      <c r="B60" s="77" t="s">
        <v>91</v>
      </c>
      <c r="C60" s="78"/>
      <c r="D60" s="11" t="s">
        <v>23</v>
      </c>
      <c r="E60" s="15"/>
      <c r="F60" s="56"/>
    </row>
    <row r="61" spans="1:6" x14ac:dyDescent="0.25">
      <c r="B61" s="83" t="s">
        <v>67</v>
      </c>
      <c r="C61" s="83"/>
      <c r="D61" s="19"/>
      <c r="E61" s="20"/>
      <c r="F61" s="57"/>
    </row>
    <row r="62" spans="1:6" x14ac:dyDescent="0.25">
      <c r="A62" s="21"/>
      <c r="B62" s="22" t="s">
        <v>68</v>
      </c>
      <c r="C62" s="23"/>
      <c r="D62" s="71" t="s">
        <v>69</v>
      </c>
      <c r="E62" s="71"/>
    </row>
    <row r="63" spans="1:6" x14ac:dyDescent="0.25">
      <c r="A63" s="21"/>
      <c r="B63" s="22" t="s">
        <v>70</v>
      </c>
      <c r="C63" s="23"/>
      <c r="D63" s="71" t="s">
        <v>71</v>
      </c>
      <c r="E63" s="71"/>
    </row>
    <row r="64" spans="1:6" x14ac:dyDescent="0.25">
      <c r="A64" s="21"/>
      <c r="B64" s="22" t="s">
        <v>72</v>
      </c>
      <c r="C64" s="22"/>
      <c r="D64" s="19"/>
      <c r="E64" s="24"/>
    </row>
    <row r="65" spans="1:5" x14ac:dyDescent="0.25">
      <c r="A65" s="21"/>
      <c r="B65" s="76" t="s">
        <v>73</v>
      </c>
      <c r="C65" s="76"/>
      <c r="D65" s="25"/>
      <c r="E65" s="24"/>
    </row>
    <row r="66" spans="1:5" x14ac:dyDescent="0.25">
      <c r="A66" s="21"/>
      <c r="B66" s="26" t="s">
        <v>74</v>
      </c>
      <c r="C66" s="27"/>
      <c r="D66" s="25"/>
      <c r="E66" s="24"/>
    </row>
    <row r="67" spans="1:5" x14ac:dyDescent="0.25">
      <c r="A67" s="21"/>
      <c r="B67" s="28" t="s">
        <v>74</v>
      </c>
      <c r="C67" s="27"/>
      <c r="D67" s="25"/>
      <c r="E67" s="24"/>
    </row>
    <row r="68" spans="1:5" x14ac:dyDescent="0.25">
      <c r="A68" s="21"/>
      <c r="B68" s="28" t="s">
        <v>75</v>
      </c>
      <c r="C68" s="27"/>
      <c r="D68" s="25"/>
      <c r="E68" s="24"/>
    </row>
  </sheetData>
  <mergeCells count="43">
    <mergeCell ref="B6:C6"/>
    <mergeCell ref="C1:F1"/>
    <mergeCell ref="C2:F2"/>
    <mergeCell ref="C3:F3"/>
    <mergeCell ref="C4:F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2015-03-27T10:01:16Z</dcterms:created>
  <dcterms:modified xsi:type="dcterms:W3CDTF">2015-03-28T09:22:35Z</dcterms:modified>
</cp:coreProperties>
</file>