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0730" windowHeight="11580" activeTab="3"/>
  </bookViews>
  <sheets>
    <sheet name="план 11" sheetId="8" r:id="rId1"/>
    <sheet name="план 12" sheetId="5" r:id="rId2"/>
    <sheet name="план 13" sheetId="2" r:id="rId3"/>
    <sheet name="план 14" sheetId="11" r:id="rId4"/>
  </sheet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14'!$A$1:$F$66</definedName>
  </definedNames>
  <calcPr calcId="145621"/>
</workbook>
</file>

<file path=xl/calcChain.xml><?xml version="1.0" encoding="utf-8"?>
<calcChain xmlns="http://schemas.openxmlformats.org/spreadsheetml/2006/main">
  <c r="E48" i="11" l="1"/>
  <c r="E44" i="11"/>
  <c r="E31" i="11"/>
  <c r="E27" i="11"/>
  <c r="E19" i="11"/>
  <c r="E13" i="11"/>
  <c r="E51" i="8"/>
  <c r="E34" i="8"/>
  <c r="E21" i="8"/>
  <c r="E29" i="8" s="1"/>
  <c r="E13" i="8"/>
  <c r="E54" i="5"/>
  <c r="E53" i="5"/>
  <c r="E55" i="5" s="1"/>
  <c r="E26" i="5"/>
  <c r="E29" i="5" s="1"/>
  <c r="E33" i="5" s="1"/>
  <c r="E25" i="5"/>
  <c r="E17" i="5"/>
  <c r="E54" i="2"/>
  <c r="E31" i="2"/>
  <c r="E35" i="2" s="1"/>
  <c r="E27" i="2"/>
  <c r="E12" i="2"/>
  <c r="E13" i="2" s="1"/>
  <c r="E56" i="2" s="1"/>
  <c r="E57" i="2" l="1"/>
  <c r="E58" i="2" s="1"/>
  <c r="E14" i="2" s="1"/>
  <c r="E56" i="5"/>
  <c r="E35" i="11"/>
  <c r="E55" i="11"/>
  <c r="E56" i="11"/>
  <c r="E52" i="8"/>
  <c r="E57" i="11" l="1"/>
  <c r="E58" i="11" s="1"/>
  <c r="E14" i="11" s="1"/>
</calcChain>
</file>

<file path=xl/sharedStrings.xml><?xml version="1.0" encoding="utf-8"?>
<sst xmlns="http://schemas.openxmlformats.org/spreadsheetml/2006/main" count="537" uniqueCount="111">
  <si>
    <t>Площадь, кв.м.</t>
  </si>
  <si>
    <t>№ п/п</t>
  </si>
  <si>
    <t>УТВЕРЖДАЮ</t>
  </si>
  <si>
    <t>Генеральный директор ООО "ВУЖКС"</t>
  </si>
  <si>
    <t>______________________ А.В.Федоров</t>
  </si>
  <si>
    <t xml:space="preserve">"____"______________________ 2013 г.  
</t>
  </si>
  <si>
    <t>План работ  по текущему ремонту  на 2013 г  по дому №32</t>
  </si>
  <si>
    <t>Наименование работ</t>
  </si>
  <si>
    <t>Ед.изм.</t>
  </si>
  <si>
    <t>План       2013 г.</t>
  </si>
  <si>
    <t>Выполнено с н.г.</t>
  </si>
  <si>
    <t>Адрес</t>
  </si>
  <si>
    <t xml:space="preserve">Зеленый </t>
  </si>
  <si>
    <t>№ дома/этажность/кол-во подъездов</t>
  </si>
  <si>
    <t>32 / 5 / 4</t>
  </si>
  <si>
    <t>Материал здания</t>
  </si>
  <si>
    <t>панельный</t>
  </si>
  <si>
    <t>м2</t>
  </si>
  <si>
    <t xml:space="preserve">Остаток 2012 г. ("-" экономия, "+" перерасход) </t>
  </si>
  <si>
    <t>руб.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</si>
  <si>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</si>
  <si>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</si>
  <si>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</si>
  <si>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Кровля</t>
  </si>
  <si>
    <t>шифер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</si>
  <si>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</si>
  <si>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</si>
  <si>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</si>
  <si>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</si>
  <si>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</si>
  <si>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</si>
  <si>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</si>
  <si>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</si>
  <si>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</si>
  <si>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</si>
  <si>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</si>
  <si>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</si>
  <si>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</si>
  <si>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</t>
  </si>
  <si>
    <t>Подъезды</t>
  </si>
  <si>
    <t>внутрен.отделка-1 этажи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</si>
  <si>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</si>
  <si>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</si>
  <si>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</si>
  <si>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</si>
  <si>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</si>
  <si>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</si>
  <si>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</si>
  <si>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</si>
  <si>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</si>
  <si>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</si>
  <si>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</si>
  <si>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</si>
  <si>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</si>
  <si>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</si>
  <si>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манометры, термометры</t>
  </si>
  <si>
    <t xml:space="preserve"> труба</t>
  </si>
  <si>
    <t xml:space="preserve"> теплоизоляция </t>
  </si>
  <si>
    <t>ГВС</t>
  </si>
  <si>
    <t>ЗРА</t>
  </si>
  <si>
    <t>монометры, термометры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</si>
  <si>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</si>
  <si>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</si>
  <si>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</si>
  <si>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</si>
  <si>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</si>
  <si>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</si>
  <si>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</si>
  <si>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</si>
  <si>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</si>
  <si>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2011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</si>
  <si>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</si>
  <si>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</si>
  <si>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</si>
  <si>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</si>
  <si>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</si>
  <si>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</si>
  <si>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</si>
  <si>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</si>
  <si>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</si>
  <si>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</si>
  <si>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2012 г.</t>
  </si>
  <si>
    <t>План работы   по текущему ремонту  на 2012 г  по дому №32</t>
  </si>
  <si>
    <t>План 2012 г.</t>
  </si>
  <si>
    <t>№ дома</t>
  </si>
  <si>
    <t>этажей</t>
  </si>
  <si>
    <t>кол-во подъездов</t>
  </si>
  <si>
    <t>Благоустройство</t>
  </si>
  <si>
    <t>наружные стены</t>
  </si>
  <si>
    <t>цирк.насос</t>
  </si>
  <si>
    <t>Всего запланировано по дому на 2012 год, руб.</t>
  </si>
  <si>
    <t>План начислений с учетом остатка за 2011г.</t>
  </si>
  <si>
    <t>План работы   по текущему ремонту  на 2011 г  по дому №32</t>
  </si>
  <si>
    <t>План 2011 г.</t>
  </si>
  <si>
    <t>материал-мягкая</t>
  </si>
  <si>
    <t xml:space="preserve"> двери тамб/вход.</t>
  </si>
  <si>
    <t>внутрен.отделка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</si>
  <si>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</si>
  <si>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</si>
  <si>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</si>
  <si>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</si>
  <si>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 xml:space="preserve">"____"______________________ 2014 г.  
</t>
  </si>
  <si>
    <t>План работ  по текущему ремонту  на 2014 г  по дому №32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</si>
  <si>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</si>
  <si>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</si>
  <si>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</si>
  <si>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</si>
  <si>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 xml:space="preserve"> труба 50%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</si>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</sst>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9" fillId="0" borderId="0" xfId="10" applyFont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10" applyNumberFormat="1" applyFont="1" applyBorder="1" applyAlignment="1">
      <alignment horizontal="center" vertical="center" wrapText="1"/>
    </xf>
    <xf numFmtId="0" fontId="9" fillId="0" borderId="0" xfId="1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vertical="top" wrapText="1"/>
    </xf>
    <xf numFmtId="0" fontId="15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0" borderId="6" xfId="0" applyFont="1" applyBorder="1"/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49" fontId="17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wrapText="1"/>
    </xf>
    <xf numFmtId="0" fontId="1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7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 vertical="top" wrapText="1"/>
    </xf>
    <xf numFmtId="0" fontId="16" fillId="0" borderId="10" xfId="0" applyFont="1" applyBorder="1"/>
    <xf numFmtId="164" fontId="16" fillId="0" borderId="0" xfId="0" applyNumberFormat="1" applyFont="1"/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13" fillId="0" borderId="1" xfId="10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19" fillId="0" borderId="1" xfId="1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9" fontId="7" fillId="0" borderId="1" xfId="1" applyNumberFormat="1" applyFont="1" applyBorder="1" applyAlignment="1">
      <alignment horizontal="left" vertical="center" indent="4"/>
    </xf>
    <xf numFmtId="0" fontId="14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" xfId="10" applyNumberFormat="1" applyFont="1" applyBorder="1" applyAlignment="1">
      <alignment vertical="top" wrapText="1"/>
    </xf>
    <xf numFmtId="0" fontId="13" fillId="0" borderId="1" xfId="1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3" fillId="0" borderId="1" xfId="0" applyFont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5" fillId="0" borderId="12" xfId="0" applyFont="1" applyBorder="1"/>
    <xf numFmtId="0" fontId="16" fillId="0" borderId="0" xfId="0" applyFont="1"/>
    <xf numFmtId="0" fontId="14" fillId="0" borderId="12" xfId="0" applyFont="1" applyBorder="1" applyAlignment="1">
      <alignment horizontal="center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1" xfId="1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left"/>
    </xf>
    <xf numFmtId="0" fontId="0" fillId="0" borderId="1" xfId="0" applyBorder="1" applyAlignment="1">
      <alignment horizontal="center" vertical="top"/>
    </xf>
    <xf numFmtId="0" fontId="13" fillId="0" borderId="1" xfId="10" applyNumberFormat="1" applyFont="1" applyBorder="1" applyAlignment="1">
      <alignment vertical="top" wrapText="1"/>
    </xf>
    <xf numFmtId="0" fontId="13" fillId="0" borderId="3" xfId="0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/>
    </xf>
    <xf numFmtId="9" fontId="7" fillId="0" borderId="1" xfId="1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21" fillId="0" borderId="4" xfId="10" applyNumberFormat="1" applyFont="1" applyFill="1" applyBorder="1" applyAlignment="1">
      <alignment vertical="top" wrapText="1"/>
    </xf>
    <xf numFmtId="0" fontId="21" fillId="0" borderId="3" xfId="10" applyNumberFormat="1" applyFont="1" applyFill="1" applyBorder="1" applyAlignment="1">
      <alignment vertical="top" wrapText="1"/>
    </xf>
    <xf numFmtId="0" fontId="13" fillId="0" borderId="4" xfId="10" applyNumberFormat="1" applyFont="1" applyFill="1" applyBorder="1" applyAlignment="1">
      <alignment vertical="top" wrapText="1"/>
    </xf>
    <xf numFmtId="0" fontId="13" fillId="0" borderId="3" xfId="10" applyNumberFormat="1" applyFont="1" applyFill="1" applyBorder="1" applyAlignment="1">
      <alignment vertical="top" wrapText="1"/>
    </xf>
    <xf numFmtId="0" fontId="15" fillId="0" borderId="0" xfId="0" applyFont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1" xfId="0" applyBorder="1" applyAlignment="1">
      <alignment horizontal="center" vertical="top"/>
    </xf>
    <xf numFmtId="0" fontId="13" fillId="0" borderId="1" xfId="10" applyNumberFormat="1" applyFont="1" applyBorder="1" applyAlignment="1">
      <alignment vertical="top" wrapText="1"/>
    </xf>
    <xf numFmtId="0" fontId="12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5" fillId="0" borderId="11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3" fillId="0" borderId="4" xfId="10" applyNumberFormat="1" applyFont="1" applyFill="1" applyBorder="1" applyAlignment="1">
      <alignment horizontal="left" vertical="center" wrapText="1"/>
    </xf>
    <xf numFmtId="0" fontId="13" fillId="0" borderId="3" xfId="1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21" fillId="0" borderId="4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15" fillId="0" borderId="4" xfId="10" applyNumberFormat="1" applyFont="1" applyFill="1" applyBorder="1" applyAlignment="1">
      <alignment vertical="top" wrapText="1"/>
    </xf>
    <xf numFmtId="0" fontId="15" fillId="0" borderId="3" xfId="10" applyNumberFormat="1" applyFont="1" applyFill="1" applyBorder="1" applyAlignment="1">
      <alignment vertical="top" wrapText="1"/>
    </xf>
    <xf numFmtId="0" fontId="15" fillId="0" borderId="7" xfId="0" applyFont="1" applyBorder="1" applyAlignment="1">
      <alignment horizontal="left" vertical="top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1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14"/>
    <cellStyle name="Обычный 19" xfId="15"/>
    <cellStyle name="Обычный 2" xfId="2"/>
    <cellStyle name="Обычный 2 2" xfId="16"/>
    <cellStyle name="Обычный 2 3" xfId="17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32"/>
    <cellStyle name="Финансовый 2" xfId="28"/>
    <cellStyle name="Финансовый 2 2" xfId="30"/>
    <cellStyle name="Финансовый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34" zoomScaleNormal="100" workbookViewId="0">
      <selection activeCell="B8" sqref="B8:C8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7.140625" style="58" customWidth="1"/>
    <col min="4" max="4" width="10.42578125" style="58" customWidth="1"/>
    <col min="5" max="5" width="14.85546875" style="58" customWidth="1"/>
  </cols>
  <sheetData>
    <row r="1" spans="1:5" s="3" customFormat="1" ht="18" customHeight="1" x14ac:dyDescent="0.2">
      <c r="A1" s="79" t="s">
        <v>92</v>
      </c>
      <c r="B1" s="79"/>
      <c r="C1" s="79"/>
      <c r="D1" s="79"/>
      <c r="E1" s="79"/>
    </row>
    <row r="2" spans="1:5" s="8" customFormat="1" ht="12.75" x14ac:dyDescent="0.25">
      <c r="A2" s="4" t="s">
        <v>1</v>
      </c>
      <c r="B2" s="80" t="s">
        <v>7</v>
      </c>
      <c r="C2" s="81"/>
      <c r="D2" s="5" t="s">
        <v>8</v>
      </c>
      <c r="E2" s="5" t="s">
        <v>93</v>
      </c>
    </row>
    <row r="3" spans="1:5" x14ac:dyDescent="0.25">
      <c r="A3" s="30">
        <v>1</v>
      </c>
      <c r="B3" s="31" t="s">
        <v>11</v>
      </c>
      <c r="C3" s="59" t="s">
        <v>12</v>
      </c>
      <c r="D3" s="59"/>
      <c r="E3" s="37"/>
    </row>
    <row r="4" spans="1:5" x14ac:dyDescent="0.25">
      <c r="A4" s="30">
        <v>2</v>
      </c>
      <c r="B4" s="31" t="s">
        <v>84</v>
      </c>
      <c r="C4" s="32">
        <v>32</v>
      </c>
      <c r="D4" s="32"/>
      <c r="E4" s="37"/>
    </row>
    <row r="5" spans="1:5" x14ac:dyDescent="0.25">
      <c r="A5" s="30">
        <v>3</v>
      </c>
      <c r="B5" s="31" t="s">
        <v>85</v>
      </c>
      <c r="C5" s="32">
        <v>5</v>
      </c>
      <c r="D5" s="32"/>
      <c r="E5" s="37"/>
    </row>
    <row r="6" spans="1:5" ht="15" customHeight="1" x14ac:dyDescent="0.25">
      <c r="A6" s="30">
        <v>4</v>
      </c>
      <c r="B6" s="31" t="s">
        <v>86</v>
      </c>
      <c r="C6" s="32">
        <v>4</v>
      </c>
      <c r="D6" s="32"/>
      <c r="E6" s="37"/>
    </row>
    <row r="7" spans="1:5" ht="15" customHeight="1" x14ac:dyDescent="0.25">
      <c r="A7" s="30">
        <v>5</v>
      </c>
      <c r="B7" s="31" t="s">
        <v>15</v>
      </c>
      <c r="C7" s="32" t="s">
        <v>16</v>
      </c>
      <c r="D7" s="32"/>
      <c r="E7" s="37"/>
    </row>
    <row r="8" spans="1:5" ht="15" customHeight="1" x14ac:dyDescent="0.25">
      <c r="A8" s="30">
        <v>6</v>
      </c>
      <c r="B8" s="82" t="s">
        <v>108</v>
      </c>
      <c r="C8" s="83"/>
      <c r="D8" s="30" t="s">
        <v>19</v>
      </c>
      <c r="E8" s="37"/>
    </row>
    <row r="9" spans="1:5" x14ac:dyDescent="0.25">
      <c r="A9" s="77">
        <v>7</v>
      </c>
      <c r="B9" s="78" t="s">
        <v>23</v>
      </c>
      <c r="C9" s="27" t="s">
        <v>94</v>
      </c>
      <c r="D9" s="27" t="s">
        <v>17</v>
      </c>
      <c r="E9" s="37">
        <v>10</v>
      </c>
    </row>
    <row r="10" spans="1:5" x14ac:dyDescent="0.25">
      <c r="A10" s="77"/>
      <c r="B10" s="78"/>
      <c r="C10" s="27" t="s">
        <v>25</v>
      </c>
      <c r="D10" s="27" t="s">
        <v>26</v>
      </c>
      <c r="E10" s="37"/>
    </row>
    <row r="11" spans="1:5" x14ac:dyDescent="0.25">
      <c r="A11" s="77"/>
      <c r="B11" s="78"/>
      <c r="C11" s="27" t="s">
        <v>27</v>
      </c>
      <c r="D11" s="27" t="s">
        <v>19</v>
      </c>
      <c r="E11" s="37">
        <v>4000</v>
      </c>
    </row>
    <row r="12" spans="1:5" x14ac:dyDescent="0.25">
      <c r="A12" s="77">
        <v>8</v>
      </c>
      <c r="B12" s="78" t="s">
        <v>28</v>
      </c>
      <c r="C12" s="27" t="s">
        <v>29</v>
      </c>
      <c r="D12" s="27" t="s">
        <v>30</v>
      </c>
      <c r="E12" s="37">
        <v>35</v>
      </c>
    </row>
    <row r="13" spans="1:5" x14ac:dyDescent="0.25">
      <c r="A13" s="77"/>
      <c r="B13" s="78"/>
      <c r="C13" s="27" t="s">
        <v>27</v>
      </c>
      <c r="D13" s="27" t="s">
        <v>19</v>
      </c>
      <c r="E13" s="37">
        <f>E12*300</f>
        <v>10500</v>
      </c>
    </row>
    <row r="14" spans="1:5" ht="15" customHeight="1" x14ac:dyDescent="0.25">
      <c r="A14" s="77">
        <v>9</v>
      </c>
      <c r="B14" s="78" t="s">
        <v>31</v>
      </c>
      <c r="C14" s="27" t="s">
        <v>32</v>
      </c>
      <c r="D14" s="27" t="s">
        <v>26</v>
      </c>
      <c r="E14" s="37">
        <v>1</v>
      </c>
    </row>
    <row r="15" spans="1:5" x14ac:dyDescent="0.25">
      <c r="A15" s="77"/>
      <c r="B15" s="78"/>
      <c r="C15" s="27" t="s">
        <v>27</v>
      </c>
      <c r="D15" s="27" t="s">
        <v>19</v>
      </c>
      <c r="E15" s="37">
        <v>26000</v>
      </c>
    </row>
    <row r="16" spans="1:5" ht="15" customHeight="1" x14ac:dyDescent="0.25">
      <c r="A16" s="77">
        <v>10</v>
      </c>
      <c r="B16" s="78" t="s">
        <v>33</v>
      </c>
      <c r="C16" s="27" t="s">
        <v>34</v>
      </c>
      <c r="D16" s="27" t="s">
        <v>26</v>
      </c>
      <c r="E16" s="37"/>
    </row>
    <row r="17" spans="1:5" x14ac:dyDescent="0.25">
      <c r="A17" s="77"/>
      <c r="B17" s="78"/>
      <c r="C17" s="27" t="s">
        <v>27</v>
      </c>
      <c r="D17" s="27" t="s">
        <v>19</v>
      </c>
      <c r="E17" s="37"/>
    </row>
    <row r="18" spans="1:5" ht="15" customHeight="1" x14ac:dyDescent="0.25">
      <c r="A18" s="77">
        <v>12</v>
      </c>
      <c r="B18" s="78" t="s">
        <v>35</v>
      </c>
      <c r="C18" s="27" t="s">
        <v>36</v>
      </c>
      <c r="D18" s="27" t="s">
        <v>26</v>
      </c>
      <c r="E18" s="37"/>
    </row>
    <row r="19" spans="1:5" x14ac:dyDescent="0.25">
      <c r="A19" s="77"/>
      <c r="B19" s="78"/>
      <c r="C19" s="27" t="s">
        <v>37</v>
      </c>
      <c r="D19" s="27" t="s">
        <v>26</v>
      </c>
      <c r="E19" s="37"/>
    </row>
    <row r="20" spans="1:5" x14ac:dyDescent="0.25">
      <c r="A20" s="77"/>
      <c r="B20" s="78"/>
      <c r="C20" s="27" t="s">
        <v>95</v>
      </c>
      <c r="D20" s="27" t="s">
        <v>26</v>
      </c>
      <c r="E20" s="37">
        <v>2</v>
      </c>
    </row>
    <row r="21" spans="1:5" x14ac:dyDescent="0.25">
      <c r="A21" s="77"/>
      <c r="B21" s="78"/>
      <c r="C21" s="27" t="s">
        <v>27</v>
      </c>
      <c r="D21" s="27" t="s">
        <v>19</v>
      </c>
      <c r="E21" s="37">
        <f>E20*7000</f>
        <v>14000</v>
      </c>
    </row>
    <row r="22" spans="1:5" ht="15" customHeight="1" x14ac:dyDescent="0.25">
      <c r="A22" s="77">
        <v>13</v>
      </c>
      <c r="B22" s="78" t="s">
        <v>39</v>
      </c>
      <c r="C22" s="27" t="s">
        <v>96</v>
      </c>
      <c r="D22" s="27" t="s">
        <v>41</v>
      </c>
      <c r="E22" s="37"/>
    </row>
    <row r="23" spans="1:5" x14ac:dyDescent="0.25">
      <c r="A23" s="77"/>
      <c r="B23" s="78"/>
      <c r="C23" s="27" t="s">
        <v>42</v>
      </c>
      <c r="D23" s="27" t="s">
        <v>26</v>
      </c>
      <c r="E23" s="37"/>
    </row>
    <row r="24" spans="1:5" x14ac:dyDescent="0.25">
      <c r="A24" s="77"/>
      <c r="B24" s="78"/>
      <c r="C24" s="27" t="s">
        <v>43</v>
      </c>
      <c r="D24" s="27" t="s">
        <v>30</v>
      </c>
      <c r="E24" s="37"/>
    </row>
    <row r="25" spans="1:5" x14ac:dyDescent="0.25">
      <c r="A25" s="77"/>
      <c r="B25" s="78"/>
      <c r="C25" s="27" t="s">
        <v>27</v>
      </c>
      <c r="D25" s="27" t="s">
        <v>19</v>
      </c>
      <c r="E25" s="37"/>
    </row>
    <row r="26" spans="1:5" ht="15" customHeight="1" x14ac:dyDescent="0.25">
      <c r="A26" s="77">
        <v>14</v>
      </c>
      <c r="B26" s="78" t="s">
        <v>44</v>
      </c>
      <c r="C26" s="27" t="s">
        <v>45</v>
      </c>
      <c r="D26" s="27" t="s">
        <v>17</v>
      </c>
      <c r="E26" s="37"/>
    </row>
    <row r="27" spans="1:5" x14ac:dyDescent="0.25">
      <c r="A27" s="77"/>
      <c r="B27" s="78"/>
      <c r="C27" s="27" t="s">
        <v>46</v>
      </c>
      <c r="D27" s="27" t="s">
        <v>26</v>
      </c>
      <c r="E27" s="37"/>
    </row>
    <row r="28" spans="1:5" x14ac:dyDescent="0.25">
      <c r="A28" s="77"/>
      <c r="B28" s="78"/>
      <c r="C28" s="27" t="s">
        <v>47</v>
      </c>
      <c r="D28" s="27" t="s">
        <v>19</v>
      </c>
      <c r="E28" s="37"/>
    </row>
    <row r="29" spans="1:5" ht="15" customHeight="1" x14ac:dyDescent="0.25">
      <c r="A29" s="30">
        <v>15</v>
      </c>
      <c r="B29" s="31" t="s">
        <v>48</v>
      </c>
      <c r="C29" s="32" t="s">
        <v>27</v>
      </c>
      <c r="D29" s="32" t="s">
        <v>19</v>
      </c>
      <c r="E29" s="37">
        <f>E28+E25+E21+E17+E13+E11+E15</f>
        <v>54500</v>
      </c>
    </row>
    <row r="30" spans="1:5" ht="15" customHeight="1" x14ac:dyDescent="0.25">
      <c r="A30" s="77">
        <v>16</v>
      </c>
      <c r="B30" s="78" t="s">
        <v>49</v>
      </c>
      <c r="C30" s="34" t="s">
        <v>50</v>
      </c>
      <c r="D30" s="34" t="s">
        <v>26</v>
      </c>
      <c r="E30" s="37">
        <v>2</v>
      </c>
    </row>
    <row r="31" spans="1:5" x14ac:dyDescent="0.25">
      <c r="A31" s="77"/>
      <c r="B31" s="78"/>
      <c r="C31" s="34" t="s">
        <v>51</v>
      </c>
      <c r="D31" s="34" t="s">
        <v>26</v>
      </c>
      <c r="E31" s="37">
        <v>2</v>
      </c>
    </row>
    <row r="32" spans="1:5" x14ac:dyDescent="0.25">
      <c r="A32" s="77"/>
      <c r="B32" s="78"/>
      <c r="C32" s="35" t="s">
        <v>52</v>
      </c>
      <c r="D32" s="35" t="s">
        <v>30</v>
      </c>
      <c r="E32" s="37"/>
    </row>
    <row r="33" spans="1:5" x14ac:dyDescent="0.25">
      <c r="A33" s="77"/>
      <c r="B33" s="78"/>
      <c r="C33" s="34" t="s">
        <v>53</v>
      </c>
      <c r="D33" s="34" t="s">
        <v>26</v>
      </c>
      <c r="E33" s="37"/>
    </row>
    <row r="34" spans="1:5" x14ac:dyDescent="0.25">
      <c r="A34" s="77"/>
      <c r="B34" s="78"/>
      <c r="C34" s="34" t="s">
        <v>54</v>
      </c>
      <c r="D34" s="34" t="s">
        <v>26</v>
      </c>
      <c r="E34" s="37">
        <f>4+3</f>
        <v>7</v>
      </c>
    </row>
    <row r="35" spans="1:5" x14ac:dyDescent="0.25">
      <c r="A35" s="77"/>
      <c r="B35" s="78"/>
      <c r="C35" s="34" t="s">
        <v>60</v>
      </c>
      <c r="D35" s="34" t="s">
        <v>26</v>
      </c>
      <c r="E35" s="37">
        <v>6</v>
      </c>
    </row>
    <row r="36" spans="1:5" x14ac:dyDescent="0.25">
      <c r="A36" s="77"/>
      <c r="B36" s="78"/>
      <c r="C36" s="27" t="s">
        <v>56</v>
      </c>
      <c r="D36" s="27" t="s">
        <v>30</v>
      </c>
      <c r="E36" s="37">
        <v>1.4</v>
      </c>
    </row>
    <row r="37" spans="1:5" x14ac:dyDescent="0.25">
      <c r="A37" s="77"/>
      <c r="B37" s="78"/>
      <c r="C37" s="27" t="s">
        <v>57</v>
      </c>
      <c r="D37" s="27" t="s">
        <v>30</v>
      </c>
      <c r="E37" s="37"/>
    </row>
    <row r="38" spans="1:5" x14ac:dyDescent="0.25">
      <c r="A38" s="77"/>
      <c r="B38" s="78"/>
      <c r="C38" s="27" t="s">
        <v>27</v>
      </c>
      <c r="D38" s="27" t="s">
        <v>19</v>
      </c>
      <c r="E38" s="37">
        <v>28707</v>
      </c>
    </row>
    <row r="39" spans="1:5" x14ac:dyDescent="0.25">
      <c r="A39" s="77">
        <v>17</v>
      </c>
      <c r="B39" s="78" t="s">
        <v>58</v>
      </c>
      <c r="C39" s="27" t="s">
        <v>59</v>
      </c>
      <c r="D39" s="27" t="s">
        <v>26</v>
      </c>
      <c r="E39" s="37"/>
    </row>
    <row r="40" spans="1:5" x14ac:dyDescent="0.25">
      <c r="A40" s="77"/>
      <c r="B40" s="78"/>
      <c r="C40" s="34" t="s">
        <v>60</v>
      </c>
      <c r="D40" s="34" t="s">
        <v>26</v>
      </c>
      <c r="E40" s="37"/>
    </row>
    <row r="41" spans="1:5" x14ac:dyDescent="0.25">
      <c r="A41" s="77"/>
      <c r="B41" s="78"/>
      <c r="C41" s="27" t="s">
        <v>56</v>
      </c>
      <c r="D41" s="27" t="s">
        <v>30</v>
      </c>
      <c r="E41" s="37"/>
    </row>
    <row r="42" spans="1:5" x14ac:dyDescent="0.25">
      <c r="A42" s="77"/>
      <c r="B42" s="78"/>
      <c r="C42" s="27" t="s">
        <v>27</v>
      </c>
      <c r="D42" s="27" t="s">
        <v>19</v>
      </c>
      <c r="E42" s="37"/>
    </row>
    <row r="43" spans="1:5" x14ac:dyDescent="0.25">
      <c r="A43" s="77">
        <v>18</v>
      </c>
      <c r="B43" s="78" t="s">
        <v>61</v>
      </c>
      <c r="C43" s="27" t="s">
        <v>62</v>
      </c>
      <c r="D43" s="27" t="s">
        <v>26</v>
      </c>
      <c r="E43" s="37"/>
    </row>
    <row r="44" spans="1:5" x14ac:dyDescent="0.25">
      <c r="A44" s="77"/>
      <c r="B44" s="78"/>
      <c r="C44" s="38" t="s">
        <v>63</v>
      </c>
      <c r="D44" s="38" t="s">
        <v>30</v>
      </c>
      <c r="E44" s="37"/>
    </row>
    <row r="45" spans="1:5" x14ac:dyDescent="0.25">
      <c r="A45" s="77"/>
      <c r="B45" s="78"/>
      <c r="C45" s="27" t="s">
        <v>27</v>
      </c>
      <c r="D45" s="27" t="s">
        <v>19</v>
      </c>
      <c r="E45" s="37"/>
    </row>
    <row r="46" spans="1:5" ht="15" customHeight="1" x14ac:dyDescent="0.25">
      <c r="A46" s="77">
        <v>19</v>
      </c>
      <c r="B46" s="78" t="s">
        <v>64</v>
      </c>
      <c r="C46" s="38" t="s">
        <v>65</v>
      </c>
      <c r="D46" s="38" t="s">
        <v>26</v>
      </c>
      <c r="E46" s="37"/>
    </row>
    <row r="47" spans="1:5" x14ac:dyDescent="0.25">
      <c r="A47" s="77"/>
      <c r="B47" s="78"/>
      <c r="C47" s="38" t="s">
        <v>63</v>
      </c>
      <c r="D47" s="38" t="s">
        <v>30</v>
      </c>
      <c r="E47" s="37"/>
    </row>
    <row r="48" spans="1:5" x14ac:dyDescent="0.25">
      <c r="A48" s="77"/>
      <c r="B48" s="78"/>
      <c r="C48" s="27" t="s">
        <v>27</v>
      </c>
      <c r="D48" s="27" t="s">
        <v>19</v>
      </c>
      <c r="E48" s="37"/>
    </row>
    <row r="49" spans="1:5" s="43" customFormat="1" ht="28.5" customHeight="1" x14ac:dyDescent="0.25">
      <c r="A49" s="40"/>
      <c r="B49" s="69" t="s">
        <v>66</v>
      </c>
      <c r="C49" s="70"/>
      <c r="D49" s="41" t="s">
        <v>19</v>
      </c>
      <c r="E49" s="60">
        <v>12609</v>
      </c>
    </row>
    <row r="50" spans="1:5" ht="15" customHeight="1" x14ac:dyDescent="0.25">
      <c r="A50" s="30">
        <v>20</v>
      </c>
      <c r="B50" s="44" t="s">
        <v>67</v>
      </c>
      <c r="C50" s="27" t="s">
        <v>27</v>
      </c>
      <c r="D50" s="27" t="s">
        <v>19</v>
      </c>
      <c r="E50" s="37">
        <v>31524</v>
      </c>
    </row>
    <row r="51" spans="1:5" ht="15" customHeight="1" x14ac:dyDescent="0.25">
      <c r="A51" s="30">
        <v>21</v>
      </c>
      <c r="B51" s="31" t="s">
        <v>68</v>
      </c>
      <c r="C51" s="45" t="s">
        <v>27</v>
      </c>
      <c r="D51" s="45" t="s">
        <v>19</v>
      </c>
      <c r="E51" s="37">
        <f>E50+E49+E48+E45+E42+E38</f>
        <v>72840</v>
      </c>
    </row>
    <row r="52" spans="1:5" ht="15" customHeight="1" x14ac:dyDescent="0.25">
      <c r="A52" s="30">
        <v>22</v>
      </c>
      <c r="B52" s="71" t="s">
        <v>69</v>
      </c>
      <c r="C52" s="72"/>
      <c r="D52" s="45" t="s">
        <v>19</v>
      </c>
      <c r="E52" s="37">
        <f>E51+E29</f>
        <v>127340</v>
      </c>
    </row>
    <row r="53" spans="1:5" ht="15" customHeight="1" x14ac:dyDescent="0.25">
      <c r="A53" s="30">
        <v>23</v>
      </c>
      <c r="B53" s="73" t="s">
        <v>97</v>
      </c>
      <c r="C53" s="74"/>
      <c r="D53" s="45" t="s">
        <v>19</v>
      </c>
      <c r="E53" s="37">
        <v>126094</v>
      </c>
    </row>
    <row r="54" spans="1:5" x14ac:dyDescent="0.25">
      <c r="A54" s="61"/>
      <c r="B54" s="75" t="s">
        <v>98</v>
      </c>
      <c r="C54" s="75"/>
      <c r="D54" s="49"/>
      <c r="E54" s="50"/>
    </row>
    <row r="55" spans="1:5" x14ac:dyDescent="0.25">
      <c r="A55" s="61"/>
      <c r="B55" s="51" t="s">
        <v>99</v>
      </c>
      <c r="C55" s="52"/>
      <c r="D55" s="62" t="s">
        <v>100</v>
      </c>
      <c r="E55" s="50"/>
    </row>
    <row r="56" spans="1:5" x14ac:dyDescent="0.25">
      <c r="A56" s="61"/>
      <c r="B56" s="51" t="s">
        <v>77</v>
      </c>
      <c r="C56" s="51"/>
      <c r="D56" s="49"/>
      <c r="E56" s="50"/>
    </row>
    <row r="57" spans="1:5" x14ac:dyDescent="0.25">
      <c r="A57" s="61"/>
      <c r="B57" s="76" t="s">
        <v>78</v>
      </c>
      <c r="C57" s="76"/>
      <c r="D57" s="54"/>
      <c r="E57" s="50"/>
    </row>
    <row r="58" spans="1:5" x14ac:dyDescent="0.25">
      <c r="A58" s="61"/>
      <c r="B58" s="55" t="s">
        <v>79</v>
      </c>
      <c r="C58" s="56"/>
      <c r="D58" s="54"/>
      <c r="E58" s="50"/>
    </row>
    <row r="59" spans="1:5" x14ac:dyDescent="0.25">
      <c r="A59" s="61"/>
      <c r="B59" s="57" t="s">
        <v>79</v>
      </c>
      <c r="C59" s="56"/>
      <c r="D59" s="54"/>
      <c r="E59" s="50"/>
    </row>
  </sheetData>
  <mergeCells count="30">
    <mergeCell ref="A12:A13"/>
    <mergeCell ref="B12:B13"/>
    <mergeCell ref="A1:E1"/>
    <mergeCell ref="B2:C2"/>
    <mergeCell ref="B8:C8"/>
    <mergeCell ref="A9:A11"/>
    <mergeCell ref="B9:B11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A30:A38"/>
    <mergeCell ref="B30:B38"/>
    <mergeCell ref="A39:A42"/>
    <mergeCell ref="B39:B42"/>
    <mergeCell ref="A43:A45"/>
    <mergeCell ref="B43:B45"/>
    <mergeCell ref="A46:A48"/>
    <mergeCell ref="B46:B48"/>
    <mergeCell ref="B49:C49"/>
    <mergeCell ref="B52:C52"/>
    <mergeCell ref="B53:C53"/>
    <mergeCell ref="B54:C54"/>
    <mergeCell ref="B57:C5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topLeftCell="A14" workbookViewId="0">
      <selection activeCell="B12" sqref="B12:C12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7.140625" style="58" customWidth="1"/>
    <col min="4" max="4" width="10.42578125" style="58" customWidth="1"/>
    <col min="5" max="5" width="12.5703125" style="58" customWidth="1"/>
  </cols>
  <sheetData>
    <row r="1" spans="1:5" x14ac:dyDescent="0.25">
      <c r="C1" s="90" t="s">
        <v>2</v>
      </c>
      <c r="D1" s="90"/>
      <c r="E1" s="90"/>
    </row>
    <row r="2" spans="1:5" x14ac:dyDescent="0.25">
      <c r="C2" s="90" t="s">
        <v>3</v>
      </c>
      <c r="D2" s="90"/>
      <c r="E2" s="90"/>
    </row>
    <row r="3" spans="1:5" x14ac:dyDescent="0.25">
      <c r="C3" s="90" t="s">
        <v>4</v>
      </c>
      <c r="D3" s="90"/>
      <c r="E3" s="90"/>
    </row>
    <row r="4" spans="1:5" x14ac:dyDescent="0.25">
      <c r="C4" s="90" t="s">
        <v>81</v>
      </c>
      <c r="D4" s="90"/>
      <c r="E4" s="90"/>
    </row>
    <row r="5" spans="1:5" s="3" customFormat="1" ht="18" customHeight="1" x14ac:dyDescent="0.2">
      <c r="A5" s="79" t="s">
        <v>82</v>
      </c>
      <c r="B5" s="79"/>
      <c r="C5" s="79"/>
      <c r="D5" s="79"/>
      <c r="E5" s="79"/>
    </row>
    <row r="6" spans="1:5" s="8" customFormat="1" ht="12.75" x14ac:dyDescent="0.25">
      <c r="A6" s="4" t="s">
        <v>1</v>
      </c>
      <c r="B6" s="80" t="s">
        <v>7</v>
      </c>
      <c r="C6" s="81"/>
      <c r="D6" s="5" t="s">
        <v>8</v>
      </c>
      <c r="E6" s="4" t="s">
        <v>83</v>
      </c>
    </row>
    <row r="7" spans="1:5" x14ac:dyDescent="0.25">
      <c r="A7" s="30">
        <v>1</v>
      </c>
      <c r="B7" s="31" t="s">
        <v>11</v>
      </c>
      <c r="C7" s="59" t="s">
        <v>12</v>
      </c>
      <c r="D7" s="59"/>
      <c r="E7" s="37"/>
    </row>
    <row r="8" spans="1:5" x14ac:dyDescent="0.25">
      <c r="A8" s="30">
        <v>2</v>
      </c>
      <c r="B8" s="31" t="s">
        <v>84</v>
      </c>
      <c r="C8" s="32">
        <v>32</v>
      </c>
      <c r="D8" s="32"/>
      <c r="E8" s="37"/>
    </row>
    <row r="9" spans="1:5" x14ac:dyDescent="0.25">
      <c r="A9" s="30">
        <v>3</v>
      </c>
      <c r="B9" s="31" t="s">
        <v>85</v>
      </c>
      <c r="C9" s="32">
        <v>5</v>
      </c>
      <c r="D9" s="32"/>
      <c r="E9" s="37"/>
    </row>
    <row r="10" spans="1:5" ht="15" customHeight="1" x14ac:dyDescent="0.25">
      <c r="A10" s="30">
        <v>4</v>
      </c>
      <c r="B10" s="31" t="s">
        <v>86</v>
      </c>
      <c r="C10" s="32">
        <v>4</v>
      </c>
      <c r="D10" s="32"/>
      <c r="E10" s="37"/>
    </row>
    <row r="11" spans="1:5" ht="15" customHeight="1" x14ac:dyDescent="0.25">
      <c r="A11" s="30">
        <v>5</v>
      </c>
      <c r="B11" s="31" t="s">
        <v>15</v>
      </c>
      <c r="C11" s="32" t="s">
        <v>16</v>
      </c>
      <c r="D11" s="32"/>
      <c r="E11" s="37"/>
    </row>
    <row r="12" spans="1:5" ht="15" customHeight="1" x14ac:dyDescent="0.25">
      <c r="A12" s="30">
        <v>6</v>
      </c>
      <c r="B12" s="82" t="s">
        <v>109</v>
      </c>
      <c r="C12" s="83"/>
      <c r="D12" s="30" t="s">
        <v>19</v>
      </c>
      <c r="E12" s="37"/>
    </row>
    <row r="13" spans="1:5" x14ac:dyDescent="0.25">
      <c r="A13" s="77">
        <v>7</v>
      </c>
      <c r="B13" s="78" t="s">
        <v>23</v>
      </c>
      <c r="C13" s="27" t="s">
        <v>24</v>
      </c>
      <c r="D13" s="27" t="s">
        <v>17</v>
      </c>
      <c r="E13" s="28"/>
    </row>
    <row r="14" spans="1:5" x14ac:dyDescent="0.25">
      <c r="A14" s="77"/>
      <c r="B14" s="78"/>
      <c r="C14" s="27" t="s">
        <v>25</v>
      </c>
      <c r="D14" s="27" t="s">
        <v>26</v>
      </c>
      <c r="E14" s="28"/>
    </row>
    <row r="15" spans="1:5" x14ac:dyDescent="0.25">
      <c r="A15" s="77"/>
      <c r="B15" s="78"/>
      <c r="C15" s="27" t="s">
        <v>27</v>
      </c>
      <c r="D15" s="27" t="s">
        <v>19</v>
      </c>
      <c r="E15" s="28"/>
    </row>
    <row r="16" spans="1:5" x14ac:dyDescent="0.25">
      <c r="A16" s="77">
        <v>8</v>
      </c>
      <c r="B16" s="78" t="s">
        <v>28</v>
      </c>
      <c r="C16" s="27" t="s">
        <v>29</v>
      </c>
      <c r="D16" s="27" t="s">
        <v>30</v>
      </c>
      <c r="E16" s="28">
        <v>120</v>
      </c>
    </row>
    <row r="17" spans="1:5" x14ac:dyDescent="0.25">
      <c r="A17" s="77"/>
      <c r="B17" s="78"/>
      <c r="C17" s="27" t="s">
        <v>27</v>
      </c>
      <c r="D17" s="27" t="s">
        <v>19</v>
      </c>
      <c r="E17" s="28">
        <f>E16*360</f>
        <v>43200</v>
      </c>
    </row>
    <row r="18" spans="1:5" ht="15" customHeight="1" x14ac:dyDescent="0.25">
      <c r="A18" s="77">
        <v>9</v>
      </c>
      <c r="B18" s="78" t="s">
        <v>31</v>
      </c>
      <c r="C18" s="27" t="s">
        <v>32</v>
      </c>
      <c r="D18" s="27" t="s">
        <v>26</v>
      </c>
      <c r="E18" s="28"/>
    </row>
    <row r="19" spans="1:5" x14ac:dyDescent="0.25">
      <c r="A19" s="77"/>
      <c r="B19" s="78"/>
      <c r="C19" s="27" t="s">
        <v>27</v>
      </c>
      <c r="D19" s="27" t="s">
        <v>19</v>
      </c>
      <c r="E19" s="28"/>
    </row>
    <row r="20" spans="1:5" ht="15" customHeight="1" x14ac:dyDescent="0.25">
      <c r="A20" s="77">
        <v>10</v>
      </c>
      <c r="B20" s="78" t="s">
        <v>33</v>
      </c>
      <c r="C20" s="27" t="s">
        <v>34</v>
      </c>
      <c r="D20" s="27" t="s">
        <v>26</v>
      </c>
      <c r="E20" s="28"/>
    </row>
    <row r="21" spans="1:5" x14ac:dyDescent="0.25">
      <c r="A21" s="77"/>
      <c r="B21" s="78"/>
      <c r="C21" s="27" t="s">
        <v>27</v>
      </c>
      <c r="D21" s="27" t="s">
        <v>19</v>
      </c>
      <c r="E21" s="28"/>
    </row>
    <row r="22" spans="1:5" ht="15" customHeight="1" x14ac:dyDescent="0.25">
      <c r="A22" s="77">
        <v>12</v>
      </c>
      <c r="B22" s="78" t="s">
        <v>35</v>
      </c>
      <c r="C22" s="27" t="s">
        <v>36</v>
      </c>
      <c r="D22" s="27" t="s">
        <v>26</v>
      </c>
      <c r="E22" s="28"/>
    </row>
    <row r="23" spans="1:5" x14ac:dyDescent="0.25">
      <c r="A23" s="77"/>
      <c r="B23" s="78"/>
      <c r="C23" s="27" t="s">
        <v>37</v>
      </c>
      <c r="D23" s="27" t="s">
        <v>26</v>
      </c>
      <c r="E23" s="28"/>
    </row>
    <row r="24" spans="1:5" x14ac:dyDescent="0.25">
      <c r="A24" s="77"/>
      <c r="B24" s="78"/>
      <c r="C24" s="27" t="s">
        <v>38</v>
      </c>
      <c r="D24" s="27" t="s">
        <v>26</v>
      </c>
      <c r="E24" s="28">
        <v>3</v>
      </c>
    </row>
    <row r="25" spans="1:5" x14ac:dyDescent="0.25">
      <c r="A25" s="77"/>
      <c r="B25" s="78"/>
      <c r="C25" s="27" t="s">
        <v>27</v>
      </c>
      <c r="D25" s="27" t="s">
        <v>19</v>
      </c>
      <c r="E25" s="28">
        <f>E24*12000</f>
        <v>36000</v>
      </c>
    </row>
    <row r="26" spans="1:5" ht="15" customHeight="1" x14ac:dyDescent="0.25">
      <c r="A26" s="77">
        <v>13</v>
      </c>
      <c r="B26" s="78" t="s">
        <v>39</v>
      </c>
      <c r="C26" s="27" t="s">
        <v>40</v>
      </c>
      <c r="D26" s="27" t="s">
        <v>41</v>
      </c>
      <c r="E26" s="28">
        <f>4</f>
        <v>4</v>
      </c>
    </row>
    <row r="27" spans="1:5" x14ac:dyDescent="0.25">
      <c r="A27" s="77"/>
      <c r="B27" s="78"/>
      <c r="C27" s="27" t="s">
        <v>42</v>
      </c>
      <c r="D27" s="27" t="s">
        <v>26</v>
      </c>
      <c r="E27" s="28"/>
    </row>
    <row r="28" spans="1:5" x14ac:dyDescent="0.25">
      <c r="A28" s="77"/>
      <c r="B28" s="78"/>
      <c r="C28" s="27" t="s">
        <v>43</v>
      </c>
      <c r="D28" s="27" t="s">
        <v>30</v>
      </c>
      <c r="E28" s="28"/>
    </row>
    <row r="29" spans="1:5" x14ac:dyDescent="0.25">
      <c r="A29" s="77"/>
      <c r="B29" s="78"/>
      <c r="C29" s="27" t="s">
        <v>27</v>
      </c>
      <c r="D29" s="27" t="s">
        <v>19</v>
      </c>
      <c r="E29" s="28">
        <f>E26*8500</f>
        <v>34000</v>
      </c>
    </row>
    <row r="30" spans="1:5" ht="15" customHeight="1" x14ac:dyDescent="0.25">
      <c r="A30" s="77">
        <v>14</v>
      </c>
      <c r="B30" s="78" t="s">
        <v>87</v>
      </c>
      <c r="C30" s="27" t="s">
        <v>45</v>
      </c>
      <c r="D30" s="27" t="s">
        <v>17</v>
      </c>
      <c r="E30" s="28"/>
    </row>
    <row r="31" spans="1:5" x14ac:dyDescent="0.25">
      <c r="A31" s="77"/>
      <c r="B31" s="78"/>
      <c r="C31" s="27" t="s">
        <v>88</v>
      </c>
      <c r="D31" s="27" t="s">
        <v>26</v>
      </c>
      <c r="E31" s="28"/>
    </row>
    <row r="32" spans="1:5" x14ac:dyDescent="0.25">
      <c r="A32" s="77"/>
      <c r="B32" s="78"/>
      <c r="C32" s="27" t="s">
        <v>47</v>
      </c>
      <c r="D32" s="27" t="s">
        <v>19</v>
      </c>
      <c r="E32" s="28"/>
    </row>
    <row r="33" spans="1:5" ht="15" customHeight="1" x14ac:dyDescent="0.25">
      <c r="A33" s="30">
        <v>15</v>
      </c>
      <c r="B33" s="31" t="s">
        <v>48</v>
      </c>
      <c r="C33" s="32" t="s">
        <v>27</v>
      </c>
      <c r="D33" s="32" t="s">
        <v>19</v>
      </c>
      <c r="E33" s="28">
        <f>E32+E29+E25+E21+E17+E15+E19</f>
        <v>113200</v>
      </c>
    </row>
    <row r="34" spans="1:5" ht="15" customHeight="1" x14ac:dyDescent="0.25">
      <c r="A34" s="77">
        <v>16</v>
      </c>
      <c r="B34" s="78" t="s">
        <v>49</v>
      </c>
      <c r="C34" s="34" t="s">
        <v>50</v>
      </c>
      <c r="D34" s="34" t="s">
        <v>26</v>
      </c>
      <c r="E34" s="28"/>
    </row>
    <row r="35" spans="1:5" x14ac:dyDescent="0.25">
      <c r="A35" s="77"/>
      <c r="B35" s="78"/>
      <c r="C35" s="34" t="s">
        <v>51</v>
      </c>
      <c r="D35" s="34" t="s">
        <v>26</v>
      </c>
      <c r="E35" s="28"/>
    </row>
    <row r="36" spans="1:5" x14ac:dyDescent="0.25">
      <c r="A36" s="77"/>
      <c r="B36" s="78"/>
      <c r="C36" s="35" t="s">
        <v>52</v>
      </c>
      <c r="D36" s="35" t="s">
        <v>30</v>
      </c>
      <c r="E36" s="28"/>
    </row>
    <row r="37" spans="1:5" x14ac:dyDescent="0.25">
      <c r="A37" s="77"/>
      <c r="B37" s="78"/>
      <c r="C37" s="34" t="s">
        <v>53</v>
      </c>
      <c r="D37" s="34" t="s">
        <v>26</v>
      </c>
      <c r="E37" s="28"/>
    </row>
    <row r="38" spans="1:5" x14ac:dyDescent="0.25">
      <c r="A38" s="77"/>
      <c r="B38" s="78"/>
      <c r="C38" s="34" t="s">
        <v>54</v>
      </c>
      <c r="D38" s="34" t="s">
        <v>26</v>
      </c>
      <c r="E38" s="28"/>
    </row>
    <row r="39" spans="1:5" x14ac:dyDescent="0.25">
      <c r="A39" s="77"/>
      <c r="B39" s="78"/>
      <c r="C39" s="34" t="s">
        <v>60</v>
      </c>
      <c r="D39" s="34" t="s">
        <v>26</v>
      </c>
      <c r="E39" s="28"/>
    </row>
    <row r="40" spans="1:5" x14ac:dyDescent="0.25">
      <c r="A40" s="77"/>
      <c r="B40" s="78"/>
      <c r="C40" s="27" t="s">
        <v>56</v>
      </c>
      <c r="D40" s="27" t="s">
        <v>30</v>
      </c>
      <c r="E40" s="28"/>
    </row>
    <row r="41" spans="1:5" x14ac:dyDescent="0.25">
      <c r="A41" s="77"/>
      <c r="B41" s="78"/>
      <c r="C41" s="27" t="s">
        <v>57</v>
      </c>
      <c r="D41" s="27" t="s">
        <v>30</v>
      </c>
      <c r="E41" s="28"/>
    </row>
    <row r="42" spans="1:5" x14ac:dyDescent="0.25">
      <c r="A42" s="77"/>
      <c r="B42" s="78"/>
      <c r="C42" s="27" t="s">
        <v>27</v>
      </c>
      <c r="D42" s="27" t="s">
        <v>19</v>
      </c>
      <c r="E42" s="28"/>
    </row>
    <row r="43" spans="1:5" x14ac:dyDescent="0.25">
      <c r="A43" s="77">
        <v>17</v>
      </c>
      <c r="B43" s="78" t="s">
        <v>58</v>
      </c>
      <c r="C43" s="27" t="s">
        <v>59</v>
      </c>
      <c r="D43" s="27" t="s">
        <v>26</v>
      </c>
      <c r="E43" s="28"/>
    </row>
    <row r="44" spans="1:5" x14ac:dyDescent="0.25">
      <c r="A44" s="77"/>
      <c r="B44" s="78"/>
      <c r="C44" s="34" t="s">
        <v>89</v>
      </c>
      <c r="D44" s="34" t="s">
        <v>26</v>
      </c>
      <c r="E44" s="28"/>
    </row>
    <row r="45" spans="1:5" x14ac:dyDescent="0.25">
      <c r="A45" s="77"/>
      <c r="B45" s="78"/>
      <c r="C45" s="27" t="s">
        <v>56</v>
      </c>
      <c r="D45" s="27" t="s">
        <v>30</v>
      </c>
      <c r="E45" s="28"/>
    </row>
    <row r="46" spans="1:5" x14ac:dyDescent="0.25">
      <c r="A46" s="77"/>
      <c r="B46" s="78"/>
      <c r="C46" s="27" t="s">
        <v>27</v>
      </c>
      <c r="D46" s="27" t="s">
        <v>19</v>
      </c>
      <c r="E46" s="28"/>
    </row>
    <row r="47" spans="1:5" x14ac:dyDescent="0.25">
      <c r="A47" s="77">
        <v>18</v>
      </c>
      <c r="B47" s="78" t="s">
        <v>61</v>
      </c>
      <c r="C47" s="27" t="s">
        <v>62</v>
      </c>
      <c r="D47" s="27" t="s">
        <v>26</v>
      </c>
      <c r="E47" s="28"/>
    </row>
    <row r="48" spans="1:5" x14ac:dyDescent="0.25">
      <c r="A48" s="77"/>
      <c r="B48" s="78"/>
      <c r="C48" s="38" t="s">
        <v>63</v>
      </c>
      <c r="D48" s="38" t="s">
        <v>30</v>
      </c>
      <c r="E48" s="28"/>
    </row>
    <row r="49" spans="1:5" x14ac:dyDescent="0.25">
      <c r="A49" s="77"/>
      <c r="B49" s="78"/>
      <c r="C49" s="27" t="s">
        <v>27</v>
      </c>
      <c r="D49" s="27" t="s">
        <v>19</v>
      </c>
      <c r="E49" s="28"/>
    </row>
    <row r="50" spans="1:5" ht="15" customHeight="1" x14ac:dyDescent="0.25">
      <c r="A50" s="77">
        <v>19</v>
      </c>
      <c r="B50" s="78" t="s">
        <v>64</v>
      </c>
      <c r="C50" s="38" t="s">
        <v>65</v>
      </c>
      <c r="D50" s="38" t="s">
        <v>26</v>
      </c>
      <c r="E50" s="28"/>
    </row>
    <row r="51" spans="1:5" x14ac:dyDescent="0.25">
      <c r="A51" s="77"/>
      <c r="B51" s="78"/>
      <c r="C51" s="38" t="s">
        <v>63</v>
      </c>
      <c r="D51" s="38" t="s">
        <v>30</v>
      </c>
      <c r="E51" s="28"/>
    </row>
    <row r="52" spans="1:5" x14ac:dyDescent="0.25">
      <c r="A52" s="77"/>
      <c r="B52" s="78"/>
      <c r="C52" s="27" t="s">
        <v>27</v>
      </c>
      <c r="D52" s="27" t="s">
        <v>19</v>
      </c>
      <c r="E52" s="28"/>
    </row>
    <row r="53" spans="1:5" s="43" customFormat="1" ht="28.5" customHeight="1" x14ac:dyDescent="0.25">
      <c r="A53" s="40"/>
      <c r="B53" s="69" t="s">
        <v>66</v>
      </c>
      <c r="C53" s="70"/>
      <c r="D53" s="41" t="s">
        <v>19</v>
      </c>
      <c r="E53" s="28">
        <f>E57*0.1</f>
        <v>12403.2</v>
      </c>
    </row>
    <row r="54" spans="1:5" ht="15" customHeight="1" x14ac:dyDescent="0.25">
      <c r="A54" s="30">
        <v>20</v>
      </c>
      <c r="B54" s="44" t="s">
        <v>67</v>
      </c>
      <c r="C54" s="27" t="s">
        <v>27</v>
      </c>
      <c r="D54" s="27" t="s">
        <v>19</v>
      </c>
      <c r="E54" s="28">
        <f>E57*0.25</f>
        <v>31008</v>
      </c>
    </row>
    <row r="55" spans="1:5" ht="15" customHeight="1" x14ac:dyDescent="0.25">
      <c r="A55" s="30">
        <v>21</v>
      </c>
      <c r="B55" s="31" t="s">
        <v>68</v>
      </c>
      <c r="C55" s="45" t="s">
        <v>27</v>
      </c>
      <c r="D55" s="45" t="s">
        <v>19</v>
      </c>
      <c r="E55" s="28">
        <f>E54+E53+E52+E49+E46+E42</f>
        <v>43411.199999999997</v>
      </c>
    </row>
    <row r="56" spans="1:5" ht="15" customHeight="1" x14ac:dyDescent="0.25">
      <c r="A56" s="30">
        <v>22</v>
      </c>
      <c r="B56" s="88" t="s">
        <v>90</v>
      </c>
      <c r="C56" s="89"/>
      <c r="D56" s="45" t="s">
        <v>19</v>
      </c>
      <c r="E56" s="28">
        <f>E55+E33</f>
        <v>156611.20000000001</v>
      </c>
    </row>
    <row r="57" spans="1:5" ht="15" customHeight="1" x14ac:dyDescent="0.25">
      <c r="A57" s="30">
        <v>23</v>
      </c>
      <c r="B57" s="84" t="s">
        <v>91</v>
      </c>
      <c r="C57" s="85"/>
      <c r="D57" s="45" t="s">
        <v>19</v>
      </c>
      <c r="E57" s="28">
        <v>124032</v>
      </c>
    </row>
    <row r="58" spans="1:5" x14ac:dyDescent="0.25">
      <c r="B58" s="86" t="s">
        <v>72</v>
      </c>
      <c r="C58" s="86"/>
      <c r="D58" s="49"/>
      <c r="E58" s="50"/>
    </row>
    <row r="59" spans="1:5" x14ac:dyDescent="0.25">
      <c r="B59" s="51" t="s">
        <v>73</v>
      </c>
      <c r="C59" s="52"/>
      <c r="D59" s="87" t="s">
        <v>74</v>
      </c>
      <c r="E59" s="87"/>
    </row>
    <row r="60" spans="1:5" x14ac:dyDescent="0.25">
      <c r="B60" s="51" t="s">
        <v>75</v>
      </c>
      <c r="C60" s="52"/>
      <c r="D60" s="87" t="s">
        <v>76</v>
      </c>
      <c r="E60" s="87"/>
    </row>
    <row r="61" spans="1:5" x14ac:dyDescent="0.25">
      <c r="B61" s="51" t="s">
        <v>77</v>
      </c>
      <c r="C61" s="51"/>
      <c r="D61" s="49"/>
      <c r="E61" s="53"/>
    </row>
    <row r="62" spans="1:5" x14ac:dyDescent="0.25">
      <c r="B62" s="76" t="s">
        <v>78</v>
      </c>
      <c r="C62" s="76"/>
      <c r="D62" s="54"/>
      <c r="E62" s="53"/>
    </row>
    <row r="63" spans="1:5" x14ac:dyDescent="0.25">
      <c r="B63" s="55" t="s">
        <v>79</v>
      </c>
      <c r="C63" s="56"/>
      <c r="D63" s="54"/>
      <c r="E63" s="53"/>
    </row>
    <row r="64" spans="1:5" x14ac:dyDescent="0.25">
      <c r="B64" s="57" t="s">
        <v>79</v>
      </c>
      <c r="C64" s="56"/>
      <c r="D64" s="54"/>
      <c r="E64" s="53"/>
    </row>
    <row r="65" spans="2:5" x14ac:dyDescent="0.25">
      <c r="B65" s="57" t="s">
        <v>80</v>
      </c>
      <c r="C65" s="56"/>
      <c r="D65" s="54"/>
      <c r="E65" s="53"/>
    </row>
  </sheetData>
  <mergeCells count="36"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  <mergeCell ref="A20:A21"/>
    <mergeCell ref="B20:B21"/>
    <mergeCell ref="A22:A25"/>
    <mergeCell ref="B22:B25"/>
    <mergeCell ref="A26:A29"/>
    <mergeCell ref="B26:B29"/>
    <mergeCell ref="B56:C56"/>
    <mergeCell ref="A30:A32"/>
    <mergeCell ref="B30:B32"/>
    <mergeCell ref="A34:A42"/>
    <mergeCell ref="B34:B42"/>
    <mergeCell ref="A43:A46"/>
    <mergeCell ref="B43:B46"/>
    <mergeCell ref="A47:A49"/>
    <mergeCell ref="B47:B49"/>
    <mergeCell ref="A50:A52"/>
    <mergeCell ref="B50:B52"/>
    <mergeCell ref="B53:C53"/>
    <mergeCell ref="B57:C57"/>
    <mergeCell ref="B58:C58"/>
    <mergeCell ref="D59:E59"/>
    <mergeCell ref="D60:E60"/>
    <mergeCell ref="B62:C6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5" zoomScaleNormal="85" workbookViewId="0">
      <selection activeCell="E13" sqref="E13"/>
    </sheetView>
  </sheetViews>
  <sheetFormatPr defaultRowHeight="15" x14ac:dyDescent="0.25"/>
  <cols>
    <col min="1" max="1" width="6.42578125" style="1" bestFit="1" customWidth="1"/>
    <col min="2" max="2" width="48.28515625" style="2" customWidth="1"/>
    <col min="3" max="3" width="27.140625" style="58" customWidth="1"/>
    <col min="4" max="4" width="10.42578125" style="58" customWidth="1"/>
    <col min="5" max="5" width="12.5703125" style="58" customWidth="1"/>
    <col min="6" max="6" width="12.85546875" hidden="1" customWidth="1"/>
    <col min="7" max="7" width="9.5703125" bestFit="1" customWidth="1"/>
  </cols>
  <sheetData>
    <row r="1" spans="1:8" x14ac:dyDescent="0.25">
      <c r="C1" s="90" t="s">
        <v>2</v>
      </c>
      <c r="D1" s="90"/>
      <c r="E1" s="90"/>
      <c r="F1" s="90"/>
    </row>
    <row r="2" spans="1:8" x14ac:dyDescent="0.25">
      <c r="C2" s="90" t="s">
        <v>3</v>
      </c>
      <c r="D2" s="90"/>
      <c r="E2" s="90"/>
      <c r="F2" s="90"/>
    </row>
    <row r="3" spans="1:8" x14ac:dyDescent="0.25">
      <c r="C3" s="90" t="s">
        <v>4</v>
      </c>
      <c r="D3" s="90"/>
      <c r="E3" s="90"/>
      <c r="F3" s="90"/>
    </row>
    <row r="4" spans="1:8" x14ac:dyDescent="0.25">
      <c r="C4" s="99" t="s">
        <v>5</v>
      </c>
      <c r="D4" s="90"/>
      <c r="E4" s="90"/>
      <c r="F4" s="90"/>
    </row>
    <row r="5" spans="1:8" s="3" customFormat="1" ht="18" customHeight="1" thickBot="1" x14ac:dyDescent="0.25">
      <c r="A5" s="100" t="s">
        <v>6</v>
      </c>
      <c r="B5" s="100"/>
      <c r="C5" s="100"/>
      <c r="D5" s="100"/>
      <c r="E5" s="100"/>
    </row>
    <row r="6" spans="1:8" s="8" customFormat="1" ht="26.25" thickBot="1" x14ac:dyDescent="0.3">
      <c r="A6" s="4" t="s">
        <v>1</v>
      </c>
      <c r="B6" s="80" t="s">
        <v>7</v>
      </c>
      <c r="C6" s="81"/>
      <c r="D6" s="5" t="s">
        <v>8</v>
      </c>
      <c r="E6" s="6" t="s">
        <v>9</v>
      </c>
      <c r="F6" s="7" t="s">
        <v>10</v>
      </c>
    </row>
    <row r="7" spans="1:8" s="8" customFormat="1" x14ac:dyDescent="0.25">
      <c r="A7" s="9">
        <v>1</v>
      </c>
      <c r="B7" s="10" t="s">
        <v>11</v>
      </c>
      <c r="C7" s="11" t="s">
        <v>12</v>
      </c>
      <c r="D7" s="11"/>
      <c r="E7" s="12"/>
      <c r="F7" s="13"/>
      <c r="G7" s="14"/>
      <c r="H7" s="14"/>
    </row>
    <row r="8" spans="1:8" s="8" customFormat="1" x14ac:dyDescent="0.25">
      <c r="A8" s="15">
        <v>2</v>
      </c>
      <c r="B8" s="10" t="s">
        <v>13</v>
      </c>
      <c r="C8" s="16" t="s">
        <v>14</v>
      </c>
      <c r="D8" s="12"/>
      <c r="E8" s="12"/>
      <c r="F8" s="13"/>
      <c r="G8" s="14"/>
      <c r="H8" s="14"/>
    </row>
    <row r="9" spans="1:8" s="8" customFormat="1" x14ac:dyDescent="0.25">
      <c r="A9" s="15">
        <v>5</v>
      </c>
      <c r="B9" s="17" t="s">
        <v>15</v>
      </c>
      <c r="C9" s="18" t="s">
        <v>16</v>
      </c>
      <c r="D9" s="12"/>
      <c r="E9" s="12"/>
      <c r="F9" s="13"/>
      <c r="G9" s="14"/>
      <c r="H9" s="14"/>
    </row>
    <row r="10" spans="1:8" s="8" customFormat="1" x14ac:dyDescent="0.25">
      <c r="A10" s="15"/>
      <c r="B10" s="10" t="s">
        <v>0</v>
      </c>
      <c r="C10" s="10"/>
      <c r="D10" s="19" t="s">
        <v>17</v>
      </c>
      <c r="E10" s="20">
        <v>2830.2</v>
      </c>
      <c r="F10" s="13"/>
      <c r="G10" s="14"/>
      <c r="H10" s="14"/>
    </row>
    <row r="11" spans="1:8" s="8" customFormat="1" x14ac:dyDescent="0.25">
      <c r="A11" s="15"/>
      <c r="B11" s="95" t="s">
        <v>18</v>
      </c>
      <c r="C11" s="96"/>
      <c r="D11" s="19" t="s">
        <v>19</v>
      </c>
      <c r="E11" s="20">
        <v>46269</v>
      </c>
      <c r="F11" s="13"/>
      <c r="G11" s="14"/>
      <c r="H11" s="14"/>
    </row>
    <row r="12" spans="1:8" s="8" customFormat="1" x14ac:dyDescent="0.25">
      <c r="A12" s="15"/>
      <c r="B12" s="95" t="s">
        <v>20</v>
      </c>
      <c r="C12" s="96"/>
      <c r="D12" s="18" t="s">
        <v>19</v>
      </c>
      <c r="E12" s="21">
        <f>E10*4.04*12</f>
        <v>137208.09599999999</v>
      </c>
      <c r="F12" s="13"/>
      <c r="G12" s="14"/>
      <c r="H12" s="14"/>
    </row>
    <row r="13" spans="1:8" s="8" customFormat="1" x14ac:dyDescent="0.25">
      <c r="A13" s="15"/>
      <c r="B13" s="95" t="s">
        <v>21</v>
      </c>
      <c r="C13" s="96"/>
      <c r="D13" s="18" t="s">
        <v>19</v>
      </c>
      <c r="E13" s="21">
        <f>E12-E11</f>
        <v>90939.09599999999</v>
      </c>
      <c r="F13" s="13"/>
      <c r="G13" s="14"/>
      <c r="H13" s="14"/>
    </row>
    <row r="14" spans="1:8" s="8" customFormat="1" ht="15.75" customHeight="1" thickBot="1" x14ac:dyDescent="0.3">
      <c r="A14" s="22">
        <v>6</v>
      </c>
      <c r="B14" s="97" t="s">
        <v>22</v>
      </c>
      <c r="C14" s="98"/>
      <c r="D14" s="23" t="s">
        <v>19</v>
      </c>
      <c r="E14" s="24">
        <f>E58</f>
        <v>81187.819199999998</v>
      </c>
      <c r="F14" s="25"/>
      <c r="G14" s="26"/>
      <c r="H14" s="26"/>
    </row>
    <row r="15" spans="1:8" x14ac:dyDescent="0.25">
      <c r="A15" s="77">
        <v>7</v>
      </c>
      <c r="B15" s="78" t="s">
        <v>23</v>
      </c>
      <c r="C15" s="27" t="s">
        <v>24</v>
      </c>
      <c r="D15" s="27" t="s">
        <v>17</v>
      </c>
      <c r="E15" s="28"/>
      <c r="F15" s="29"/>
    </row>
    <row r="16" spans="1:8" x14ac:dyDescent="0.25">
      <c r="A16" s="77"/>
      <c r="B16" s="78"/>
      <c r="C16" s="27" t="s">
        <v>25</v>
      </c>
      <c r="D16" s="27" t="s">
        <v>26</v>
      </c>
      <c r="E16" s="28"/>
      <c r="F16" s="29"/>
    </row>
    <row r="17" spans="1:6" x14ac:dyDescent="0.25">
      <c r="A17" s="77"/>
      <c r="B17" s="78"/>
      <c r="C17" s="27" t="s">
        <v>27</v>
      </c>
      <c r="D17" s="27" t="s">
        <v>19</v>
      </c>
      <c r="E17" s="28"/>
      <c r="F17" s="29"/>
    </row>
    <row r="18" spans="1:6" x14ac:dyDescent="0.25">
      <c r="A18" s="77">
        <v>8</v>
      </c>
      <c r="B18" s="78" t="s">
        <v>28</v>
      </c>
      <c r="C18" s="27" t="s">
        <v>29</v>
      </c>
      <c r="D18" s="27" t="s">
        <v>30</v>
      </c>
      <c r="E18" s="28"/>
      <c r="F18" s="29"/>
    </row>
    <row r="19" spans="1:6" x14ac:dyDescent="0.25">
      <c r="A19" s="77"/>
      <c r="B19" s="78"/>
      <c r="C19" s="27" t="s">
        <v>27</v>
      </c>
      <c r="D19" s="27" t="s">
        <v>19</v>
      </c>
      <c r="E19" s="28">
        <v>10000</v>
      </c>
      <c r="F19" s="29"/>
    </row>
    <row r="20" spans="1:6" ht="15" customHeight="1" x14ac:dyDescent="0.25">
      <c r="A20" s="77">
        <v>9</v>
      </c>
      <c r="B20" s="78" t="s">
        <v>31</v>
      </c>
      <c r="C20" s="27" t="s">
        <v>32</v>
      </c>
      <c r="D20" s="27" t="s">
        <v>26</v>
      </c>
      <c r="E20" s="28"/>
      <c r="F20" s="29"/>
    </row>
    <row r="21" spans="1:6" x14ac:dyDescent="0.25">
      <c r="A21" s="77"/>
      <c r="B21" s="78"/>
      <c r="C21" s="27" t="s">
        <v>27</v>
      </c>
      <c r="D21" s="27" t="s">
        <v>19</v>
      </c>
      <c r="E21" s="28"/>
      <c r="F21" s="29"/>
    </row>
    <row r="22" spans="1:6" ht="15" customHeight="1" x14ac:dyDescent="0.25">
      <c r="A22" s="77">
        <v>10</v>
      </c>
      <c r="B22" s="78" t="s">
        <v>33</v>
      </c>
      <c r="C22" s="27" t="s">
        <v>34</v>
      </c>
      <c r="D22" s="27" t="s">
        <v>26</v>
      </c>
      <c r="E22" s="28"/>
      <c r="F22" s="29"/>
    </row>
    <row r="23" spans="1:6" x14ac:dyDescent="0.25">
      <c r="A23" s="77"/>
      <c r="B23" s="78"/>
      <c r="C23" s="27" t="s">
        <v>27</v>
      </c>
      <c r="D23" s="27" t="s">
        <v>19</v>
      </c>
      <c r="E23" s="28"/>
      <c r="F23" s="29"/>
    </row>
    <row r="24" spans="1:6" ht="15" customHeight="1" x14ac:dyDescent="0.25">
      <c r="A24" s="77">
        <v>12</v>
      </c>
      <c r="B24" s="78" t="s">
        <v>35</v>
      </c>
      <c r="C24" s="27" t="s">
        <v>36</v>
      </c>
      <c r="D24" s="27" t="s">
        <v>26</v>
      </c>
      <c r="E24" s="28"/>
      <c r="F24" s="29"/>
    </row>
    <row r="25" spans="1:6" x14ac:dyDescent="0.25">
      <c r="A25" s="77"/>
      <c r="B25" s="78"/>
      <c r="C25" s="27" t="s">
        <v>37</v>
      </c>
      <c r="D25" s="27" t="s">
        <v>26</v>
      </c>
      <c r="E25" s="28"/>
      <c r="F25" s="29"/>
    </row>
    <row r="26" spans="1:6" x14ac:dyDescent="0.25">
      <c r="A26" s="77"/>
      <c r="B26" s="78"/>
      <c r="C26" s="27" t="s">
        <v>38</v>
      </c>
      <c r="D26" s="27" t="s">
        <v>26</v>
      </c>
      <c r="E26" s="28"/>
      <c r="F26" s="29"/>
    </row>
    <row r="27" spans="1:6" x14ac:dyDescent="0.25">
      <c r="A27" s="77"/>
      <c r="B27" s="78"/>
      <c r="C27" s="27" t="s">
        <v>27</v>
      </c>
      <c r="D27" s="27" t="s">
        <v>19</v>
      </c>
      <c r="E27" s="28">
        <f>E26*12000</f>
        <v>0</v>
      </c>
      <c r="F27" s="29"/>
    </row>
    <row r="28" spans="1:6" ht="15" customHeight="1" x14ac:dyDescent="0.25">
      <c r="A28" s="77">
        <v>13</v>
      </c>
      <c r="B28" s="78" t="s">
        <v>39</v>
      </c>
      <c r="C28" s="27" t="s">
        <v>40</v>
      </c>
      <c r="D28" s="27" t="s">
        <v>41</v>
      </c>
      <c r="E28" s="28"/>
      <c r="F28" s="29"/>
    </row>
    <row r="29" spans="1:6" x14ac:dyDescent="0.25">
      <c r="A29" s="77"/>
      <c r="B29" s="78"/>
      <c r="C29" s="27" t="s">
        <v>42</v>
      </c>
      <c r="D29" s="27" t="s">
        <v>26</v>
      </c>
      <c r="E29" s="28"/>
      <c r="F29" s="29"/>
    </row>
    <row r="30" spans="1:6" x14ac:dyDescent="0.25">
      <c r="A30" s="77"/>
      <c r="B30" s="78"/>
      <c r="C30" s="27" t="s">
        <v>43</v>
      </c>
      <c r="D30" s="27" t="s">
        <v>30</v>
      </c>
      <c r="E30" s="28"/>
      <c r="F30" s="29"/>
    </row>
    <row r="31" spans="1:6" x14ac:dyDescent="0.25">
      <c r="A31" s="77"/>
      <c r="B31" s="78"/>
      <c r="C31" s="27" t="s">
        <v>27</v>
      </c>
      <c r="D31" s="27" t="s">
        <v>19</v>
      </c>
      <c r="E31" s="28">
        <f>E28*8500</f>
        <v>0</v>
      </c>
      <c r="F31" s="29"/>
    </row>
    <row r="32" spans="1:6" ht="15" customHeight="1" x14ac:dyDescent="0.25">
      <c r="A32" s="77">
        <v>14</v>
      </c>
      <c r="B32" s="78" t="s">
        <v>44</v>
      </c>
      <c r="C32" s="27" t="s">
        <v>45</v>
      </c>
      <c r="D32" s="27" t="s">
        <v>17</v>
      </c>
      <c r="E32" s="28"/>
      <c r="F32" s="29"/>
    </row>
    <row r="33" spans="1:6" x14ac:dyDescent="0.25">
      <c r="A33" s="77"/>
      <c r="B33" s="78"/>
      <c r="C33" s="27" t="s">
        <v>46</v>
      </c>
      <c r="D33" s="27" t="s">
        <v>26</v>
      </c>
      <c r="E33" s="28"/>
      <c r="F33" s="29"/>
    </row>
    <row r="34" spans="1:6" x14ac:dyDescent="0.25">
      <c r="A34" s="77"/>
      <c r="B34" s="78"/>
      <c r="C34" s="27" t="s">
        <v>47</v>
      </c>
      <c r="D34" s="27" t="s">
        <v>19</v>
      </c>
      <c r="E34" s="28"/>
      <c r="F34" s="29"/>
    </row>
    <row r="35" spans="1:6" ht="15" customHeight="1" x14ac:dyDescent="0.25">
      <c r="A35" s="30">
        <v>15</v>
      </c>
      <c r="B35" s="31" t="s">
        <v>48</v>
      </c>
      <c r="C35" s="32" t="s">
        <v>27</v>
      </c>
      <c r="D35" s="32" t="s">
        <v>19</v>
      </c>
      <c r="E35" s="28">
        <f>E34+E31+E27+E23+E19+E17+E21</f>
        <v>10000</v>
      </c>
      <c r="F35" s="33"/>
    </row>
    <row r="36" spans="1:6" ht="15" customHeight="1" x14ac:dyDescent="0.25">
      <c r="A36" s="77">
        <v>16</v>
      </c>
      <c r="B36" s="78" t="s">
        <v>49</v>
      </c>
      <c r="C36" s="34" t="s">
        <v>50</v>
      </c>
      <c r="D36" s="34" t="s">
        <v>26</v>
      </c>
      <c r="E36" s="28"/>
      <c r="F36" s="33"/>
    </row>
    <row r="37" spans="1:6" x14ac:dyDescent="0.25">
      <c r="A37" s="77"/>
      <c r="B37" s="78"/>
      <c r="C37" s="34" t="s">
        <v>51</v>
      </c>
      <c r="D37" s="34" t="s">
        <v>26</v>
      </c>
      <c r="E37" s="28"/>
      <c r="F37" s="33"/>
    </row>
    <row r="38" spans="1:6" x14ac:dyDescent="0.25">
      <c r="A38" s="77"/>
      <c r="B38" s="78"/>
      <c r="C38" s="35" t="s">
        <v>52</v>
      </c>
      <c r="D38" s="35" t="s">
        <v>30</v>
      </c>
      <c r="E38" s="28"/>
      <c r="F38" s="33"/>
    </row>
    <row r="39" spans="1:6" x14ac:dyDescent="0.25">
      <c r="A39" s="77"/>
      <c r="B39" s="78"/>
      <c r="C39" s="34" t="s">
        <v>53</v>
      </c>
      <c r="D39" s="34" t="s">
        <v>26</v>
      </c>
      <c r="E39" s="28"/>
      <c r="F39" s="33"/>
    </row>
    <row r="40" spans="1:6" x14ac:dyDescent="0.25">
      <c r="A40" s="77"/>
      <c r="B40" s="78"/>
      <c r="C40" s="34" t="s">
        <v>54</v>
      </c>
      <c r="D40" s="34" t="s">
        <v>26</v>
      </c>
      <c r="E40" s="28"/>
      <c r="F40" s="33"/>
    </row>
    <row r="41" spans="1:6" x14ac:dyDescent="0.25">
      <c r="A41" s="77"/>
      <c r="B41" s="78"/>
      <c r="C41" s="36" t="s">
        <v>55</v>
      </c>
      <c r="D41" s="34" t="s">
        <v>26</v>
      </c>
      <c r="E41" s="28"/>
      <c r="F41" s="29"/>
    </row>
    <row r="42" spans="1:6" x14ac:dyDescent="0.25">
      <c r="A42" s="77"/>
      <c r="B42" s="78"/>
      <c r="C42" s="27" t="s">
        <v>56</v>
      </c>
      <c r="D42" s="27" t="s">
        <v>30</v>
      </c>
      <c r="E42" s="28"/>
      <c r="F42" s="29"/>
    </row>
    <row r="43" spans="1:6" x14ac:dyDescent="0.25">
      <c r="A43" s="77"/>
      <c r="B43" s="78"/>
      <c r="C43" s="27" t="s">
        <v>57</v>
      </c>
      <c r="D43" s="27" t="s">
        <v>30</v>
      </c>
      <c r="E43" s="28"/>
      <c r="F43" s="29"/>
    </row>
    <row r="44" spans="1:6" x14ac:dyDescent="0.25">
      <c r="A44" s="77"/>
      <c r="B44" s="78"/>
      <c r="C44" s="27" t="s">
        <v>27</v>
      </c>
      <c r="D44" s="27" t="s">
        <v>19</v>
      </c>
      <c r="E44" s="28"/>
      <c r="F44" s="37"/>
    </row>
    <row r="45" spans="1:6" x14ac:dyDescent="0.25">
      <c r="A45" s="77">
        <v>17</v>
      </c>
      <c r="B45" s="78" t="s">
        <v>58</v>
      </c>
      <c r="C45" s="27" t="s">
        <v>59</v>
      </c>
      <c r="D45" s="27" t="s">
        <v>26</v>
      </c>
      <c r="E45" s="28"/>
      <c r="F45" s="37"/>
    </row>
    <row r="46" spans="1:6" x14ac:dyDescent="0.25">
      <c r="A46" s="77"/>
      <c r="B46" s="78"/>
      <c r="C46" s="34" t="s">
        <v>60</v>
      </c>
      <c r="D46" s="34" t="s">
        <v>26</v>
      </c>
      <c r="E46" s="28"/>
      <c r="F46" s="37"/>
    </row>
    <row r="47" spans="1:6" x14ac:dyDescent="0.25">
      <c r="A47" s="77"/>
      <c r="B47" s="78"/>
      <c r="C47" s="27" t="s">
        <v>56</v>
      </c>
      <c r="D47" s="27" t="s">
        <v>30</v>
      </c>
      <c r="E47" s="28"/>
      <c r="F47" s="33"/>
    </row>
    <row r="48" spans="1:6" x14ac:dyDescent="0.25">
      <c r="A48" s="77"/>
      <c r="B48" s="78"/>
      <c r="C48" s="27" t="s">
        <v>27</v>
      </c>
      <c r="D48" s="27" t="s">
        <v>19</v>
      </c>
      <c r="E48" s="28"/>
      <c r="F48" s="33"/>
    </row>
    <row r="49" spans="1:6" x14ac:dyDescent="0.25">
      <c r="A49" s="77">
        <v>18</v>
      </c>
      <c r="B49" s="78" t="s">
        <v>61</v>
      </c>
      <c r="C49" s="27" t="s">
        <v>62</v>
      </c>
      <c r="D49" s="27" t="s">
        <v>26</v>
      </c>
      <c r="E49" s="28"/>
      <c r="F49" s="37"/>
    </row>
    <row r="50" spans="1:6" x14ac:dyDescent="0.25">
      <c r="A50" s="77"/>
      <c r="B50" s="78"/>
      <c r="C50" s="38" t="s">
        <v>63</v>
      </c>
      <c r="D50" s="38" t="s">
        <v>30</v>
      </c>
      <c r="E50" s="28"/>
      <c r="F50" s="37"/>
    </row>
    <row r="51" spans="1:6" x14ac:dyDescent="0.25">
      <c r="A51" s="77"/>
      <c r="B51" s="78"/>
      <c r="C51" s="27" t="s">
        <v>27</v>
      </c>
      <c r="D51" s="27" t="s">
        <v>19</v>
      </c>
      <c r="E51" s="28"/>
      <c r="F51" s="37"/>
    </row>
    <row r="52" spans="1:6" ht="15" customHeight="1" x14ac:dyDescent="0.25">
      <c r="A52" s="77">
        <v>19</v>
      </c>
      <c r="B52" s="78" t="s">
        <v>64</v>
      </c>
      <c r="C52" s="38" t="s">
        <v>65</v>
      </c>
      <c r="D52" s="38" t="s">
        <v>26</v>
      </c>
      <c r="E52" s="28"/>
      <c r="F52" s="37"/>
    </row>
    <row r="53" spans="1:6" x14ac:dyDescent="0.25">
      <c r="A53" s="77"/>
      <c r="B53" s="78"/>
      <c r="C53" s="38" t="s">
        <v>63</v>
      </c>
      <c r="D53" s="38" t="s">
        <v>30</v>
      </c>
      <c r="E53" s="39">
        <v>0.5</v>
      </c>
      <c r="F53" s="37"/>
    </row>
    <row r="54" spans="1:6" x14ac:dyDescent="0.25">
      <c r="A54" s="77"/>
      <c r="B54" s="78"/>
      <c r="C54" s="27" t="s">
        <v>27</v>
      </c>
      <c r="D54" s="27" t="s">
        <v>19</v>
      </c>
      <c r="E54" s="28">
        <f>45000</f>
        <v>45000</v>
      </c>
      <c r="F54" s="37"/>
    </row>
    <row r="55" spans="1:6" s="43" customFormat="1" ht="28.5" customHeight="1" x14ac:dyDescent="0.25">
      <c r="A55" s="40"/>
      <c r="B55" s="69" t="s">
        <v>66</v>
      </c>
      <c r="C55" s="70"/>
      <c r="D55" s="41" t="s">
        <v>19</v>
      </c>
      <c r="E55" s="28">
        <v>8000</v>
      </c>
      <c r="F55" s="42"/>
    </row>
    <row r="56" spans="1:6" ht="15" customHeight="1" x14ac:dyDescent="0.25">
      <c r="A56" s="30">
        <v>20</v>
      </c>
      <c r="B56" s="44" t="s">
        <v>67</v>
      </c>
      <c r="C56" s="27" t="s">
        <v>27</v>
      </c>
      <c r="D56" s="27" t="s">
        <v>19</v>
      </c>
      <c r="E56" s="28">
        <f>E13*0.2</f>
        <v>18187.819199999998</v>
      </c>
      <c r="F56" s="37"/>
    </row>
    <row r="57" spans="1:6" ht="15" customHeight="1" x14ac:dyDescent="0.25">
      <c r="A57" s="30">
        <v>21</v>
      </c>
      <c r="B57" s="31" t="s">
        <v>68</v>
      </c>
      <c r="C57" s="45" t="s">
        <v>27</v>
      </c>
      <c r="D57" s="45" t="s">
        <v>19</v>
      </c>
      <c r="E57" s="28">
        <f>E56+E55+E54+E51+E48+E44</f>
        <v>71187.819199999998</v>
      </c>
      <c r="F57" s="33"/>
    </row>
    <row r="58" spans="1:6" ht="15" customHeight="1" x14ac:dyDescent="0.25">
      <c r="A58" s="30">
        <v>22</v>
      </c>
      <c r="B58" s="71" t="s">
        <v>69</v>
      </c>
      <c r="C58" s="72"/>
      <c r="D58" s="45" t="s">
        <v>19</v>
      </c>
      <c r="E58" s="28">
        <f>E57+E35</f>
        <v>81187.819199999998</v>
      </c>
      <c r="F58" s="29"/>
    </row>
    <row r="59" spans="1:6" x14ac:dyDescent="0.25">
      <c r="A59" s="30">
        <v>24</v>
      </c>
      <c r="B59" s="91" t="s">
        <v>70</v>
      </c>
      <c r="C59" s="92"/>
      <c r="D59" s="45" t="s">
        <v>19</v>
      </c>
      <c r="E59" s="28"/>
      <c r="F59" s="46"/>
    </row>
    <row r="60" spans="1:6" x14ac:dyDescent="0.25">
      <c r="A60" s="9"/>
      <c r="B60" s="93" t="s">
        <v>71</v>
      </c>
      <c r="C60" s="94"/>
      <c r="D60" s="47" t="s">
        <v>19</v>
      </c>
      <c r="E60" s="28"/>
      <c r="F60" s="48"/>
    </row>
    <row r="61" spans="1:6" x14ac:dyDescent="0.25">
      <c r="B61" s="86" t="s">
        <v>72</v>
      </c>
      <c r="C61" s="86"/>
      <c r="D61" s="49"/>
      <c r="E61" s="50"/>
    </row>
    <row r="62" spans="1:6" x14ac:dyDescent="0.25">
      <c r="B62" s="51" t="s">
        <v>73</v>
      </c>
      <c r="C62" s="52"/>
      <c r="D62" s="87" t="s">
        <v>74</v>
      </c>
      <c r="E62" s="87"/>
    </row>
    <row r="63" spans="1:6" x14ac:dyDescent="0.25">
      <c r="B63" s="51" t="s">
        <v>75</v>
      </c>
      <c r="C63" s="52"/>
      <c r="D63" s="87" t="s">
        <v>76</v>
      </c>
      <c r="E63" s="87"/>
    </row>
    <row r="64" spans="1:6" x14ac:dyDescent="0.25">
      <c r="B64" s="51" t="s">
        <v>77</v>
      </c>
      <c r="C64" s="51"/>
      <c r="D64" s="49"/>
      <c r="E64" s="53"/>
    </row>
    <row r="65" spans="2:5" x14ac:dyDescent="0.25">
      <c r="B65" s="76" t="s">
        <v>78</v>
      </c>
      <c r="C65" s="76"/>
      <c r="D65" s="54"/>
      <c r="E65" s="53"/>
    </row>
    <row r="66" spans="2:5" x14ac:dyDescent="0.25">
      <c r="B66" s="55" t="s">
        <v>79</v>
      </c>
      <c r="C66" s="56"/>
      <c r="D66" s="54"/>
      <c r="E66" s="53"/>
    </row>
    <row r="67" spans="2:5" x14ac:dyDescent="0.25">
      <c r="B67" s="57" t="s">
        <v>79</v>
      </c>
      <c r="C67" s="56"/>
      <c r="D67" s="54"/>
      <c r="E67" s="53"/>
    </row>
    <row r="68" spans="2:5" x14ac:dyDescent="0.25">
      <c r="B68" s="57" t="s">
        <v>80</v>
      </c>
      <c r="C68" s="56"/>
      <c r="D68" s="54"/>
      <c r="E68" s="53"/>
    </row>
  </sheetData>
  <mergeCells count="40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B61:C61"/>
    <mergeCell ref="D62:E62"/>
    <mergeCell ref="D63:E63"/>
    <mergeCell ref="B65:C65"/>
    <mergeCell ref="A52:A54"/>
    <mergeCell ref="B52:B54"/>
    <mergeCell ref="B55:C55"/>
    <mergeCell ref="B58:C58"/>
    <mergeCell ref="B59:C59"/>
    <mergeCell ref="B60:C60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A59" sqref="A59:XFD60"/>
    </sheetView>
  </sheetViews>
  <sheetFormatPr defaultRowHeight="15" x14ac:dyDescent="0.25"/>
  <cols>
    <col min="1" max="1" width="6.42578125" style="1" bestFit="1" customWidth="1"/>
    <col min="2" max="2" width="41.140625" style="2" customWidth="1"/>
    <col min="3" max="3" width="24.28515625" style="58" customWidth="1"/>
    <col min="4" max="4" width="10.42578125" style="58" customWidth="1"/>
    <col min="5" max="5" width="12.5703125" style="58" customWidth="1"/>
    <col min="6" max="6" width="12.85546875" hidden="1" customWidth="1"/>
    <col min="7" max="7" width="10.5703125" bestFit="1" customWidth="1"/>
  </cols>
  <sheetData>
    <row r="1" spans="1:8" x14ac:dyDescent="0.25">
      <c r="C1" s="90" t="s">
        <v>2</v>
      </c>
      <c r="D1" s="90"/>
      <c r="E1" s="90"/>
      <c r="F1" s="90"/>
    </row>
    <row r="2" spans="1:8" x14ac:dyDescent="0.25">
      <c r="C2" s="90" t="s">
        <v>3</v>
      </c>
      <c r="D2" s="90"/>
      <c r="E2" s="90"/>
      <c r="F2" s="90"/>
    </row>
    <row r="3" spans="1:8" x14ac:dyDescent="0.25">
      <c r="C3" s="90" t="s">
        <v>4</v>
      </c>
      <c r="D3" s="90"/>
      <c r="E3" s="90"/>
      <c r="F3" s="90"/>
    </row>
    <row r="4" spans="1:8" x14ac:dyDescent="0.25">
      <c r="C4" s="99" t="s">
        <v>101</v>
      </c>
      <c r="D4" s="90"/>
      <c r="E4" s="90"/>
      <c r="F4" s="90"/>
    </row>
    <row r="5" spans="1:8" s="3" customFormat="1" ht="18" customHeight="1" thickBot="1" x14ac:dyDescent="0.25">
      <c r="A5" s="100" t="s">
        <v>102</v>
      </c>
      <c r="B5" s="100"/>
      <c r="C5" s="100"/>
      <c r="D5" s="100"/>
      <c r="E5" s="100"/>
    </row>
    <row r="6" spans="1:8" s="8" customFormat="1" ht="26.25" thickBot="1" x14ac:dyDescent="0.3">
      <c r="A6" s="4" t="s">
        <v>1</v>
      </c>
      <c r="B6" s="80" t="s">
        <v>7</v>
      </c>
      <c r="C6" s="81"/>
      <c r="D6" s="66" t="s">
        <v>8</v>
      </c>
      <c r="E6" s="6" t="s">
        <v>103</v>
      </c>
      <c r="F6" s="7" t="s">
        <v>10</v>
      </c>
    </row>
    <row r="7" spans="1:8" s="8" customFormat="1" x14ac:dyDescent="0.25">
      <c r="A7" s="9">
        <v>1</v>
      </c>
      <c r="B7" s="10" t="s">
        <v>11</v>
      </c>
      <c r="C7" s="11" t="s">
        <v>12</v>
      </c>
      <c r="D7" s="11"/>
      <c r="E7" s="12"/>
      <c r="F7" s="13"/>
      <c r="G7" s="14"/>
      <c r="H7" s="14"/>
    </row>
    <row r="8" spans="1:8" s="8" customFormat="1" x14ac:dyDescent="0.25">
      <c r="A8" s="15">
        <v>2</v>
      </c>
      <c r="B8" s="10" t="s">
        <v>13</v>
      </c>
      <c r="C8" s="16" t="s">
        <v>14</v>
      </c>
      <c r="D8" s="12"/>
      <c r="E8" s="12"/>
      <c r="F8" s="13"/>
      <c r="G8" s="14"/>
      <c r="H8" s="14"/>
    </row>
    <row r="9" spans="1:8" s="8" customFormat="1" x14ac:dyDescent="0.25">
      <c r="A9" s="15">
        <v>5</v>
      </c>
      <c r="B9" s="17" t="s">
        <v>15</v>
      </c>
      <c r="C9" s="18" t="s">
        <v>16</v>
      </c>
      <c r="D9" s="12"/>
      <c r="E9" s="12"/>
      <c r="F9" s="13"/>
      <c r="G9" s="14"/>
      <c r="H9" s="14"/>
    </row>
    <row r="10" spans="1:8" s="8" customFormat="1" x14ac:dyDescent="0.25">
      <c r="A10" s="15"/>
      <c r="B10" s="10" t="s">
        <v>0</v>
      </c>
      <c r="C10" s="10"/>
      <c r="D10" s="19" t="s">
        <v>17</v>
      </c>
      <c r="E10" s="20">
        <v>2828</v>
      </c>
      <c r="F10" s="13"/>
      <c r="G10" s="14"/>
      <c r="H10" s="14"/>
    </row>
    <row r="11" spans="1:8" s="8" customFormat="1" x14ac:dyDescent="0.25">
      <c r="A11" s="15"/>
      <c r="B11" s="95" t="s">
        <v>104</v>
      </c>
      <c r="C11" s="96"/>
      <c r="D11" s="19" t="s">
        <v>19</v>
      </c>
      <c r="E11" s="20">
        <v>-17619</v>
      </c>
      <c r="F11" s="13"/>
      <c r="G11" s="14"/>
      <c r="H11" s="14"/>
    </row>
    <row r="12" spans="1:8" s="8" customFormat="1" ht="15" customHeight="1" x14ac:dyDescent="0.25">
      <c r="A12" s="15"/>
      <c r="B12" s="101" t="s">
        <v>105</v>
      </c>
      <c r="C12" s="102"/>
      <c r="D12" s="18" t="s">
        <v>19</v>
      </c>
      <c r="E12" s="21">
        <v>137113</v>
      </c>
      <c r="F12" s="13"/>
      <c r="G12" s="14"/>
      <c r="H12" s="14"/>
    </row>
    <row r="13" spans="1:8" s="8" customFormat="1" x14ac:dyDescent="0.25">
      <c r="A13" s="15"/>
      <c r="B13" s="101" t="s">
        <v>106</v>
      </c>
      <c r="C13" s="102"/>
      <c r="D13" s="18" t="s">
        <v>19</v>
      </c>
      <c r="E13" s="21">
        <f>E12-E11</f>
        <v>154732</v>
      </c>
      <c r="F13" s="13"/>
      <c r="G13" s="14"/>
      <c r="H13" s="14"/>
    </row>
    <row r="14" spans="1:8" s="8" customFormat="1" ht="15.75" thickBot="1" x14ac:dyDescent="0.3">
      <c r="A14" s="22">
        <v>6</v>
      </c>
      <c r="B14" s="82" t="s">
        <v>110</v>
      </c>
      <c r="C14" s="103"/>
      <c r="D14" s="23" t="s">
        <v>19</v>
      </c>
      <c r="E14" s="24">
        <f>E58</f>
        <v>193056.2</v>
      </c>
      <c r="F14" s="25"/>
      <c r="G14" s="26"/>
      <c r="H14" s="53"/>
    </row>
    <row r="15" spans="1:8" x14ac:dyDescent="0.25">
      <c r="A15" s="77">
        <v>7</v>
      </c>
      <c r="B15" s="78" t="s">
        <v>23</v>
      </c>
      <c r="C15" s="27" t="s">
        <v>24</v>
      </c>
      <c r="D15" s="27" t="s">
        <v>17</v>
      </c>
      <c r="E15" s="28"/>
      <c r="F15" s="29"/>
    </row>
    <row r="16" spans="1:8" x14ac:dyDescent="0.25">
      <c r="A16" s="77"/>
      <c r="B16" s="78"/>
      <c r="C16" s="27" t="s">
        <v>25</v>
      </c>
      <c r="D16" s="27" t="s">
        <v>26</v>
      </c>
      <c r="E16" s="28"/>
      <c r="F16" s="29"/>
    </row>
    <row r="17" spans="1:6" x14ac:dyDescent="0.25">
      <c r="A17" s="77"/>
      <c r="B17" s="78"/>
      <c r="C17" s="27" t="s">
        <v>27</v>
      </c>
      <c r="D17" s="27" t="s">
        <v>19</v>
      </c>
      <c r="E17" s="28"/>
      <c r="F17" s="29"/>
    </row>
    <row r="18" spans="1:6" x14ac:dyDescent="0.25">
      <c r="A18" s="77">
        <v>8</v>
      </c>
      <c r="B18" s="78" t="s">
        <v>28</v>
      </c>
      <c r="C18" s="27" t="s">
        <v>29</v>
      </c>
      <c r="D18" s="27" t="s">
        <v>30</v>
      </c>
      <c r="E18" s="28">
        <v>15</v>
      </c>
      <c r="F18" s="29"/>
    </row>
    <row r="19" spans="1:6" x14ac:dyDescent="0.25">
      <c r="A19" s="77"/>
      <c r="B19" s="78"/>
      <c r="C19" s="27" t="s">
        <v>27</v>
      </c>
      <c r="D19" s="27" t="s">
        <v>19</v>
      </c>
      <c r="E19" s="28">
        <f>E18*460</f>
        <v>6900</v>
      </c>
      <c r="F19" s="29"/>
    </row>
    <row r="20" spans="1:6" ht="15" customHeight="1" x14ac:dyDescent="0.25">
      <c r="A20" s="77">
        <v>9</v>
      </c>
      <c r="B20" s="78" t="s">
        <v>31</v>
      </c>
      <c r="C20" s="27" t="s">
        <v>32</v>
      </c>
      <c r="D20" s="27" t="s">
        <v>26</v>
      </c>
      <c r="E20" s="28"/>
      <c r="F20" s="29"/>
    </row>
    <row r="21" spans="1:6" x14ac:dyDescent="0.25">
      <c r="A21" s="77"/>
      <c r="B21" s="78"/>
      <c r="C21" s="27" t="s">
        <v>27</v>
      </c>
      <c r="D21" s="27" t="s">
        <v>19</v>
      </c>
      <c r="E21" s="28"/>
      <c r="F21" s="29"/>
    </row>
    <row r="22" spans="1:6" ht="15" customHeight="1" x14ac:dyDescent="0.25">
      <c r="A22" s="77">
        <v>10</v>
      </c>
      <c r="B22" s="78" t="s">
        <v>33</v>
      </c>
      <c r="C22" s="27" t="s">
        <v>34</v>
      </c>
      <c r="D22" s="27" t="s">
        <v>26</v>
      </c>
      <c r="E22" s="28"/>
      <c r="F22" s="29"/>
    </row>
    <row r="23" spans="1:6" x14ac:dyDescent="0.25">
      <c r="A23" s="77"/>
      <c r="B23" s="78"/>
      <c r="C23" s="27" t="s">
        <v>27</v>
      </c>
      <c r="D23" s="27" t="s">
        <v>19</v>
      </c>
      <c r="E23" s="28"/>
      <c r="F23" s="29"/>
    </row>
    <row r="24" spans="1:6" ht="15" customHeight="1" x14ac:dyDescent="0.25">
      <c r="A24" s="77">
        <v>12</v>
      </c>
      <c r="B24" s="78" t="s">
        <v>35</v>
      </c>
      <c r="C24" s="27" t="s">
        <v>36</v>
      </c>
      <c r="D24" s="27" t="s">
        <v>26</v>
      </c>
      <c r="E24" s="28"/>
      <c r="F24" s="29"/>
    </row>
    <row r="25" spans="1:6" x14ac:dyDescent="0.25">
      <c r="A25" s="77"/>
      <c r="B25" s="78"/>
      <c r="C25" s="27" t="s">
        <v>37</v>
      </c>
      <c r="D25" s="27" t="s">
        <v>26</v>
      </c>
      <c r="E25" s="28"/>
      <c r="F25" s="29"/>
    </row>
    <row r="26" spans="1:6" x14ac:dyDescent="0.25">
      <c r="A26" s="77"/>
      <c r="B26" s="78"/>
      <c r="C26" s="27" t="s">
        <v>38</v>
      </c>
      <c r="D26" s="27" t="s">
        <v>26</v>
      </c>
      <c r="E26" s="28"/>
      <c r="F26" s="29"/>
    </row>
    <row r="27" spans="1:6" x14ac:dyDescent="0.25">
      <c r="A27" s="77"/>
      <c r="B27" s="78"/>
      <c r="C27" s="27" t="s">
        <v>27</v>
      </c>
      <c r="D27" s="27" t="s">
        <v>19</v>
      </c>
      <c r="E27" s="28">
        <f>E26*12000</f>
        <v>0</v>
      </c>
      <c r="F27" s="29"/>
    </row>
    <row r="28" spans="1:6" ht="15" customHeight="1" x14ac:dyDescent="0.25">
      <c r="A28" s="77">
        <v>13</v>
      </c>
      <c r="B28" s="78" t="s">
        <v>39</v>
      </c>
      <c r="C28" s="27" t="s">
        <v>40</v>
      </c>
      <c r="D28" s="27" t="s">
        <v>41</v>
      </c>
      <c r="E28" s="28"/>
      <c r="F28" s="29"/>
    </row>
    <row r="29" spans="1:6" x14ac:dyDescent="0.25">
      <c r="A29" s="77"/>
      <c r="B29" s="78"/>
      <c r="C29" s="27" t="s">
        <v>42</v>
      </c>
      <c r="D29" s="27" t="s">
        <v>26</v>
      </c>
      <c r="E29" s="28"/>
      <c r="F29" s="29"/>
    </row>
    <row r="30" spans="1:6" x14ac:dyDescent="0.25">
      <c r="A30" s="77"/>
      <c r="B30" s="78"/>
      <c r="C30" s="27" t="s">
        <v>43</v>
      </c>
      <c r="D30" s="27" t="s">
        <v>30</v>
      </c>
      <c r="E30" s="28"/>
      <c r="F30" s="29"/>
    </row>
    <row r="31" spans="1:6" x14ac:dyDescent="0.25">
      <c r="A31" s="77"/>
      <c r="B31" s="78"/>
      <c r="C31" s="27" t="s">
        <v>27</v>
      </c>
      <c r="D31" s="27" t="s">
        <v>19</v>
      </c>
      <c r="E31" s="28">
        <f>E28*8500</f>
        <v>0</v>
      </c>
      <c r="F31" s="29"/>
    </row>
    <row r="32" spans="1:6" ht="15" customHeight="1" x14ac:dyDescent="0.25">
      <c r="A32" s="77">
        <v>14</v>
      </c>
      <c r="B32" s="78" t="s">
        <v>44</v>
      </c>
      <c r="C32" s="27" t="s">
        <v>45</v>
      </c>
      <c r="D32" s="27" t="s">
        <v>17</v>
      </c>
      <c r="E32" s="28"/>
      <c r="F32" s="29"/>
    </row>
    <row r="33" spans="1:6" x14ac:dyDescent="0.25">
      <c r="A33" s="77"/>
      <c r="B33" s="78"/>
      <c r="C33" s="27" t="s">
        <v>46</v>
      </c>
      <c r="D33" s="27" t="s">
        <v>26</v>
      </c>
      <c r="E33" s="28"/>
      <c r="F33" s="29"/>
    </row>
    <row r="34" spans="1:6" x14ac:dyDescent="0.25">
      <c r="A34" s="77"/>
      <c r="B34" s="78"/>
      <c r="C34" s="27" t="s">
        <v>47</v>
      </c>
      <c r="D34" s="27" t="s">
        <v>19</v>
      </c>
      <c r="E34" s="28"/>
      <c r="F34" s="29"/>
    </row>
    <row r="35" spans="1:6" ht="15" customHeight="1" x14ac:dyDescent="0.25">
      <c r="A35" s="64">
        <v>15</v>
      </c>
      <c r="B35" s="31" t="s">
        <v>48</v>
      </c>
      <c r="C35" s="32" t="s">
        <v>27</v>
      </c>
      <c r="D35" s="32" t="s">
        <v>19</v>
      </c>
      <c r="E35" s="28">
        <f>E34+E31+E27+E23+E19+E17+E21</f>
        <v>6900</v>
      </c>
      <c r="F35" s="33"/>
    </row>
    <row r="36" spans="1:6" ht="15" customHeight="1" x14ac:dyDescent="0.25">
      <c r="A36" s="77">
        <v>16</v>
      </c>
      <c r="B36" s="78" t="s">
        <v>49</v>
      </c>
      <c r="C36" s="34" t="s">
        <v>50</v>
      </c>
      <c r="D36" s="34" t="s">
        <v>26</v>
      </c>
      <c r="E36" s="28"/>
      <c r="F36" s="33"/>
    </row>
    <row r="37" spans="1:6" x14ac:dyDescent="0.25">
      <c r="A37" s="77"/>
      <c r="B37" s="78"/>
      <c r="C37" s="34" t="s">
        <v>51</v>
      </c>
      <c r="D37" s="34" t="s">
        <v>26</v>
      </c>
      <c r="E37" s="28"/>
      <c r="F37" s="33"/>
    </row>
    <row r="38" spans="1:6" x14ac:dyDescent="0.25">
      <c r="A38" s="77"/>
      <c r="B38" s="78"/>
      <c r="C38" s="35" t="s">
        <v>52</v>
      </c>
      <c r="D38" s="35" t="s">
        <v>30</v>
      </c>
      <c r="E38" s="28"/>
      <c r="F38" s="33"/>
    </row>
    <row r="39" spans="1:6" x14ac:dyDescent="0.25">
      <c r="A39" s="77"/>
      <c r="B39" s="78"/>
      <c r="C39" s="34" t="s">
        <v>53</v>
      </c>
      <c r="D39" s="34" t="s">
        <v>26</v>
      </c>
      <c r="E39" s="28"/>
      <c r="F39" s="33"/>
    </row>
    <row r="40" spans="1:6" x14ac:dyDescent="0.25">
      <c r="A40" s="77"/>
      <c r="B40" s="78"/>
      <c r="C40" s="34" t="s">
        <v>54</v>
      </c>
      <c r="D40" s="34" t="s">
        <v>26</v>
      </c>
      <c r="E40" s="28"/>
      <c r="F40" s="33"/>
    </row>
    <row r="41" spans="1:6" x14ac:dyDescent="0.25">
      <c r="A41" s="77"/>
      <c r="B41" s="78"/>
      <c r="C41" s="36" t="s">
        <v>55</v>
      </c>
      <c r="D41" s="34" t="s">
        <v>26</v>
      </c>
      <c r="E41" s="28"/>
      <c r="F41" s="29"/>
    </row>
    <row r="42" spans="1:6" x14ac:dyDescent="0.25">
      <c r="A42" s="77"/>
      <c r="B42" s="78"/>
      <c r="C42" s="27" t="s">
        <v>56</v>
      </c>
      <c r="D42" s="27" t="s">
        <v>30</v>
      </c>
      <c r="E42" s="28"/>
      <c r="F42" s="29"/>
    </row>
    <row r="43" spans="1:6" x14ac:dyDescent="0.25">
      <c r="A43" s="77"/>
      <c r="B43" s="78"/>
      <c r="C43" s="27" t="s">
        <v>57</v>
      </c>
      <c r="D43" s="27" t="s">
        <v>30</v>
      </c>
      <c r="E43" s="67">
        <v>50</v>
      </c>
      <c r="F43" s="29"/>
    </row>
    <row r="44" spans="1:6" x14ac:dyDescent="0.25">
      <c r="A44" s="77"/>
      <c r="B44" s="78"/>
      <c r="C44" s="27" t="s">
        <v>27</v>
      </c>
      <c r="D44" s="27" t="s">
        <v>19</v>
      </c>
      <c r="E44" s="28">
        <f>E43*250</f>
        <v>12500</v>
      </c>
      <c r="F44" s="37"/>
    </row>
    <row r="45" spans="1:6" x14ac:dyDescent="0.25">
      <c r="A45" s="77">
        <v>17</v>
      </c>
      <c r="B45" s="78" t="s">
        <v>58</v>
      </c>
      <c r="C45" s="27" t="s">
        <v>59</v>
      </c>
      <c r="D45" s="27" t="s">
        <v>26</v>
      </c>
      <c r="E45" s="28"/>
      <c r="F45" s="37"/>
    </row>
    <row r="46" spans="1:6" x14ac:dyDescent="0.25">
      <c r="A46" s="77"/>
      <c r="B46" s="78"/>
      <c r="C46" s="38" t="s">
        <v>57</v>
      </c>
      <c r="D46" s="34" t="s">
        <v>26</v>
      </c>
      <c r="E46" s="28">
        <v>50</v>
      </c>
      <c r="F46" s="37"/>
    </row>
    <row r="47" spans="1:6" x14ac:dyDescent="0.25">
      <c r="A47" s="77"/>
      <c r="B47" s="78"/>
      <c r="C47" s="27" t="s">
        <v>107</v>
      </c>
      <c r="D47" s="27" t="s">
        <v>30</v>
      </c>
      <c r="E47" s="28">
        <v>60</v>
      </c>
      <c r="F47" s="33"/>
    </row>
    <row r="48" spans="1:6" x14ac:dyDescent="0.25">
      <c r="A48" s="77"/>
      <c r="B48" s="78"/>
      <c r="C48" s="27" t="s">
        <v>27</v>
      </c>
      <c r="D48" s="27" t="s">
        <v>19</v>
      </c>
      <c r="E48" s="67">
        <f>E46*250+E47*1350</f>
        <v>93500</v>
      </c>
      <c r="F48" s="33"/>
    </row>
    <row r="49" spans="1:6" x14ac:dyDescent="0.25">
      <c r="A49" s="77">
        <v>18</v>
      </c>
      <c r="B49" s="78" t="s">
        <v>61</v>
      </c>
      <c r="C49" s="27" t="s">
        <v>62</v>
      </c>
      <c r="D49" s="27" t="s">
        <v>26</v>
      </c>
      <c r="E49" s="28"/>
      <c r="F49" s="37"/>
    </row>
    <row r="50" spans="1:6" x14ac:dyDescent="0.25">
      <c r="A50" s="77"/>
      <c r="B50" s="78"/>
      <c r="C50" s="38" t="s">
        <v>63</v>
      </c>
      <c r="D50" s="38" t="s">
        <v>30</v>
      </c>
      <c r="E50" s="28"/>
      <c r="F50" s="37"/>
    </row>
    <row r="51" spans="1:6" x14ac:dyDescent="0.25">
      <c r="A51" s="77"/>
      <c r="B51" s="78"/>
      <c r="C51" s="27" t="s">
        <v>27</v>
      </c>
      <c r="D51" s="27" t="s">
        <v>19</v>
      </c>
      <c r="E51" s="28"/>
      <c r="F51" s="37"/>
    </row>
    <row r="52" spans="1:6" ht="15" customHeight="1" x14ac:dyDescent="0.25">
      <c r="A52" s="77">
        <v>19</v>
      </c>
      <c r="B52" s="78" t="s">
        <v>64</v>
      </c>
      <c r="C52" s="38" t="s">
        <v>65</v>
      </c>
      <c r="D52" s="38" t="s">
        <v>26</v>
      </c>
      <c r="E52" s="28"/>
      <c r="F52" s="37"/>
    </row>
    <row r="53" spans="1:6" x14ac:dyDescent="0.25">
      <c r="A53" s="77"/>
      <c r="B53" s="78"/>
      <c r="C53" s="38" t="s">
        <v>63</v>
      </c>
      <c r="D53" s="38" t="s">
        <v>30</v>
      </c>
      <c r="E53" s="68"/>
      <c r="F53" s="37"/>
    </row>
    <row r="54" spans="1:6" x14ac:dyDescent="0.25">
      <c r="A54" s="77"/>
      <c r="B54" s="78"/>
      <c r="C54" s="27" t="s">
        <v>27</v>
      </c>
      <c r="D54" s="27" t="s">
        <v>19</v>
      </c>
      <c r="E54" s="28">
        <v>26000</v>
      </c>
      <c r="F54" s="37"/>
    </row>
    <row r="55" spans="1:6" s="43" customFormat="1" ht="28.5" customHeight="1" x14ac:dyDescent="0.25">
      <c r="A55" s="40"/>
      <c r="B55" s="69" t="s">
        <v>66</v>
      </c>
      <c r="C55" s="70"/>
      <c r="D55" s="41" t="s">
        <v>19</v>
      </c>
      <c r="E55" s="28">
        <f>E13*0.1</f>
        <v>15473.2</v>
      </c>
      <c r="F55" s="42"/>
    </row>
    <row r="56" spans="1:6" ht="15" customHeight="1" x14ac:dyDescent="0.25">
      <c r="A56" s="64">
        <v>20</v>
      </c>
      <c r="B56" s="65" t="s">
        <v>67</v>
      </c>
      <c r="C56" s="27" t="s">
        <v>27</v>
      </c>
      <c r="D56" s="27" t="s">
        <v>19</v>
      </c>
      <c r="E56" s="28">
        <f>E13*0.25</f>
        <v>38683</v>
      </c>
      <c r="F56" s="37"/>
    </row>
    <row r="57" spans="1:6" ht="15" customHeight="1" x14ac:dyDescent="0.25">
      <c r="A57" s="64">
        <v>21</v>
      </c>
      <c r="B57" s="31" t="s">
        <v>68</v>
      </c>
      <c r="C57" s="45" t="s">
        <v>27</v>
      </c>
      <c r="D57" s="45" t="s">
        <v>19</v>
      </c>
      <c r="E57" s="28">
        <f>E56+E55+E54+E51+E48+E44</f>
        <v>186156.2</v>
      </c>
      <c r="F57" s="33"/>
    </row>
    <row r="58" spans="1:6" ht="15" customHeight="1" x14ac:dyDescent="0.25">
      <c r="A58" s="64">
        <v>22</v>
      </c>
      <c r="B58" s="71" t="s">
        <v>69</v>
      </c>
      <c r="C58" s="72"/>
      <c r="D58" s="45" t="s">
        <v>19</v>
      </c>
      <c r="E58" s="28">
        <f>E57+E35</f>
        <v>193056.2</v>
      </c>
      <c r="F58" s="29"/>
    </row>
    <row r="59" spans="1:6" x14ac:dyDescent="0.25">
      <c r="B59" s="86" t="s">
        <v>72</v>
      </c>
      <c r="C59" s="86"/>
      <c r="D59" s="49"/>
      <c r="E59" s="50"/>
    </row>
    <row r="60" spans="1:6" x14ac:dyDescent="0.25">
      <c r="B60" s="51" t="s">
        <v>73</v>
      </c>
      <c r="C60" s="52"/>
      <c r="D60" s="87" t="s">
        <v>74</v>
      </c>
      <c r="E60" s="87"/>
    </row>
    <row r="61" spans="1:6" x14ac:dyDescent="0.25">
      <c r="B61" s="51" t="s">
        <v>75</v>
      </c>
      <c r="C61" s="52"/>
      <c r="D61" s="87" t="s">
        <v>76</v>
      </c>
      <c r="E61" s="87"/>
    </row>
    <row r="62" spans="1:6" x14ac:dyDescent="0.25">
      <c r="B62" s="51" t="s">
        <v>77</v>
      </c>
      <c r="C62" s="51"/>
      <c r="D62" s="49"/>
      <c r="E62" s="53"/>
    </row>
    <row r="63" spans="1:6" x14ac:dyDescent="0.25">
      <c r="B63" s="76" t="s">
        <v>78</v>
      </c>
      <c r="C63" s="76"/>
      <c r="D63" s="54"/>
      <c r="E63" s="53"/>
    </row>
    <row r="64" spans="1:6" x14ac:dyDescent="0.25">
      <c r="B64" s="55" t="s">
        <v>79</v>
      </c>
      <c r="C64" s="56"/>
      <c r="D64" s="54"/>
      <c r="E64" s="53"/>
    </row>
    <row r="65" spans="2:5" x14ac:dyDescent="0.25">
      <c r="B65" s="63" t="s">
        <v>79</v>
      </c>
      <c r="C65" s="56"/>
      <c r="D65" s="54"/>
      <c r="E65" s="53"/>
    </row>
    <row r="66" spans="2:5" x14ac:dyDescent="0.25">
      <c r="B66" s="63" t="s">
        <v>80</v>
      </c>
      <c r="C66" s="56"/>
      <c r="D66" s="54"/>
      <c r="E66" s="53"/>
    </row>
  </sheetData>
  <mergeCells count="38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B59:C59"/>
    <mergeCell ref="D60:E60"/>
    <mergeCell ref="D61:E61"/>
    <mergeCell ref="B63:C63"/>
    <mergeCell ref="A52:A54"/>
    <mergeCell ref="B52:B54"/>
    <mergeCell ref="B55:C55"/>
    <mergeCell ref="B58:C5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2015-03-27T10:04:04Z</dcterms:created>
  <dcterms:modified xsi:type="dcterms:W3CDTF">2015-03-28T09:23:01Z</dcterms:modified>
</cp:coreProperties>
</file>