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13'!$A$1:$F$69</definedName>
    <definedName name="_xlnm.Print_Area" localSheetId="3">'план 14'!$A$1:$F$69</definedName>
  </definedNames>
  <calcPr calcId="145621"/>
</workbook>
</file>

<file path=xl/calcChain.xml><?xml version="1.0" encoding="utf-8"?>
<calcChain xmlns="http://schemas.openxmlformats.org/spreadsheetml/2006/main">
  <c r="E48" i="11" l="1"/>
  <c r="E44" i="11"/>
  <c r="E35" i="11"/>
  <c r="E13" i="11"/>
  <c r="E48" i="8"/>
  <c r="E31" i="8"/>
  <c r="E35" i="8" s="1"/>
  <c r="E19" i="8"/>
  <c r="E12" i="8"/>
  <c r="E13" i="8" s="1"/>
  <c r="E56" i="8" s="1"/>
  <c r="E55" i="5"/>
  <c r="E17" i="5"/>
  <c r="E33" i="5" s="1"/>
  <c r="E42" i="2"/>
  <c r="E51" i="2" s="1"/>
  <c r="E13" i="2"/>
  <c r="E11" i="2"/>
  <c r="E29" i="2" s="1"/>
  <c r="E56" i="11" l="1"/>
  <c r="E57" i="11"/>
  <c r="E58" i="11" s="1"/>
  <c r="E59" i="11" s="1"/>
  <c r="E14" i="11" s="1"/>
  <c r="E57" i="8"/>
  <c r="E58" i="8" s="1"/>
  <c r="E59" i="8" s="1"/>
  <c r="E14" i="8" s="1"/>
  <c r="E56" i="5"/>
  <c r="E52" i="2"/>
</calcChain>
</file>

<file path=xl/sharedStrings.xml><?xml version="1.0" encoding="utf-8"?>
<sst xmlns="http://schemas.openxmlformats.org/spreadsheetml/2006/main" count="536" uniqueCount="112">
  <si>
    <t>Площадь, кв.м.</t>
  </si>
  <si>
    <t>№ п/п</t>
  </si>
  <si>
    <t>План работы   по текущему ремонту  на 2011 г  по дому №34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</si>
  <si>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</si>
  <si>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</si>
  <si>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</si>
  <si>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</si>
  <si>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</si>
  <si>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</si>
  <si>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</si>
  <si>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</si>
  <si>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</si>
  <si>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</si>
  <si>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</si>
  <si>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</si>
  <si>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</si>
  <si>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</si>
  <si>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</si>
  <si>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</si>
  <si>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</si>
  <si>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</si>
  <si>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</si>
  <si>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</si>
  <si>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</si>
  <si>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</si>
  <si>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</si>
  <si>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</si>
  <si>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</si>
  <si>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</si>
  <si>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</si>
  <si>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</si>
  <si>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</si>
  <si>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</si>
  <si>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</si>
  <si>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</si>
  <si>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</si>
  <si>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</si>
  <si>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</si>
  <si>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</si>
  <si>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</si>
  <si>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</si>
  <si>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</si>
  <si>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</si>
  <si>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</si>
  <si>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</si>
  <si>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</si>
  <si>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</si>
  <si>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</si>
  <si>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</si>
  <si>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</si>
  <si>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</si>
  <si>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</si>
  <si>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</si>
  <si>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</si>
  <si>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</si>
  <si>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</si>
  <si>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</si>
  <si>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</si>
  <si>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</si>
  <si>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</si>
  <si>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запланировано по дому на 2011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</si>
  <si>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</si>
  <si>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</si>
  <si>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</si>
  <si>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</si>
  <si>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</si>
  <si>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</si>
  <si>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</si>
  <si>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</si>
  <si>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Престр О.В.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</si>
  <si>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</si>
  <si>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</si>
  <si>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</si>
  <si>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</si>
  <si>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№34</t>
  </si>
  <si>
    <t>План 2012г.</t>
  </si>
  <si>
    <t>плоская, рулонная</t>
  </si>
  <si>
    <t>утепление/темп.шов</t>
  </si>
  <si>
    <t xml:space="preserve">    .76/24</t>
  </si>
  <si>
    <t xml:space="preserve">труба (50 %)-замена 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</si>
  <si>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</si>
  <si>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</si>
  <si>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</si>
  <si>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</si>
  <si>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</si>
  <si>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</si>
  <si>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 xml:space="preserve">"____"______________________ 2013 г.  
</t>
  </si>
  <si>
    <t>План работ  по текущему ремонту  на 2013 г  по дому №34</t>
  </si>
  <si>
    <t>План       2013 г.</t>
  </si>
  <si>
    <t>Выполнено с н.г.</t>
  </si>
  <si>
    <t>№ дома/этажность/кол-во подъездов</t>
  </si>
  <si>
    <t>34 / 5 / 3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</si>
  <si>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</si>
  <si>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</si>
  <si>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</si>
  <si>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</si>
  <si>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межпанельные/отлив</t>
  </si>
  <si>
    <t>80./38</t>
  </si>
  <si>
    <t>манометры, термометры</t>
  </si>
  <si>
    <t xml:space="preserve"> труба-подача,обратка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</si>
  <si>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</si>
  <si>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</si>
  <si>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</si>
  <si>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№34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</si>
  <si>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</si>
  <si>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</si>
  <si>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</si>
  <si>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</si>
  <si>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приборы учета</t>
  </si>
  <si>
    <t>Планируемый текущий ремонт в 2012 г</t>
  </si>
  <si>
    <t>Планируемый текущий ремонт в 2011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</si>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</sst>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30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0"/>
      <name val="Arial Cyr"/>
      <charset val="204"/>
    </font>
    <font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name val="Arial Cyr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charset val="204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sz val="12"/>
      <name val="Arial Cyr"/>
      <charset val="204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9" fillId="0" borderId="0" xfId="8" applyFont="1"/>
    <xf numFmtId="0" fontId="11" fillId="0" borderId="1" xfId="9" applyFont="1" applyBorder="1" applyAlignment="1">
      <alignment horizontal="center" vertical="center" wrapText="1"/>
    </xf>
    <xf numFmtId="0" fontId="11" fillId="0" borderId="4" xfId="9" applyFont="1" applyBorder="1" applyAlignment="1">
      <alignment horizontal="center" vertical="center" wrapText="1"/>
    </xf>
    <xf numFmtId="0" fontId="9" fillId="0" borderId="0" xfId="8" applyNumberFormat="1" applyFont="1" applyAlignment="1">
      <alignment horizontal="center" vertical="center" wrapText="1"/>
    </xf>
    <xf numFmtId="0" fontId="2" fillId="0" borderId="1" xfId="9" applyBorder="1" applyAlignment="1">
      <alignment horizontal="center" vertical="top"/>
    </xf>
    <xf numFmtId="0" fontId="11" fillId="0" borderId="1" xfId="8" applyNumberFormat="1" applyFont="1" applyFill="1" applyBorder="1" applyAlignment="1">
      <alignment vertical="top" wrapText="1"/>
    </xf>
    <xf numFmtId="0" fontId="11" fillId="0" borderId="1" xfId="8" applyFont="1" applyFill="1" applyBorder="1" applyAlignment="1">
      <alignment horizontal="center"/>
    </xf>
    <xf numFmtId="0" fontId="3" fillId="0" borderId="1" xfId="9" applyFont="1" applyBorder="1" applyAlignment="1">
      <alignment horizontal="center"/>
    </xf>
    <xf numFmtId="0" fontId="2" fillId="0" borderId="0" xfId="9"/>
    <xf numFmtId="0" fontId="2" fillId="0" borderId="1" xfId="9" applyBorder="1" applyAlignment="1">
      <alignment horizontal="center"/>
    </xf>
    <xf numFmtId="0" fontId="9" fillId="0" borderId="1" xfId="8" applyNumberFormat="1" applyFont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center"/>
    </xf>
    <xf numFmtId="0" fontId="8" fillId="0" borderId="1" xfId="8" applyNumberFormat="1" applyFont="1" applyFill="1" applyBorder="1" applyAlignment="1">
      <alignment horizontal="center" vertical="center" wrapText="1"/>
    </xf>
    <xf numFmtId="0" fontId="12" fillId="0" borderId="1" xfId="8" applyNumberFormat="1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13" fillId="0" borderId="1" xfId="9" applyFont="1" applyBorder="1" applyAlignment="1">
      <alignment horizontal="center" vertical="top"/>
    </xf>
    <xf numFmtId="0" fontId="15" fillId="0" borderId="4" xfId="9" applyFont="1" applyBorder="1" applyAlignment="1">
      <alignment horizontal="center" vertical="center" wrapText="1"/>
    </xf>
    <xf numFmtId="3" fontId="16" fillId="0" borderId="4" xfId="9" applyNumberFormat="1" applyFont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top"/>
    </xf>
    <xf numFmtId="0" fontId="18" fillId="0" borderId="0" xfId="9" applyFont="1" applyBorder="1" applyAlignment="1">
      <alignment vertical="top" wrapText="1"/>
    </xf>
    <xf numFmtId="0" fontId="19" fillId="0" borderId="0" xfId="9" applyFont="1" applyBorder="1" applyAlignment="1">
      <alignment horizontal="center"/>
    </xf>
    <xf numFmtId="3" fontId="19" fillId="0" borderId="0" xfId="9" applyNumberFormat="1" applyFont="1" applyBorder="1" applyAlignment="1">
      <alignment horizontal="center"/>
    </xf>
    <xf numFmtId="0" fontId="17" fillId="0" borderId="0" xfId="9" applyFont="1"/>
    <xf numFmtId="0" fontId="20" fillId="0" borderId="0" xfId="9" applyFont="1" applyAlignment="1">
      <alignment horizontal="center" vertical="top"/>
    </xf>
    <xf numFmtId="0" fontId="13" fillId="0" borderId="0" xfId="9" applyFont="1" applyAlignment="1">
      <alignment horizontal="center"/>
    </xf>
    <xf numFmtId="0" fontId="21" fillId="0" borderId="0" xfId="9" applyFont="1" applyAlignment="1">
      <alignment horizontal="center"/>
    </xf>
    <xf numFmtId="0" fontId="14" fillId="0" borderId="0" xfId="9" applyFont="1"/>
    <xf numFmtId="0" fontId="14" fillId="0" borderId="2" xfId="9" applyFont="1" applyBorder="1"/>
    <xf numFmtId="0" fontId="13" fillId="0" borderId="0" xfId="9" applyFont="1" applyAlignment="1">
      <alignment horizontal="center" vertical="center"/>
    </xf>
    <xf numFmtId="0" fontId="13" fillId="0" borderId="2" xfId="9" applyFont="1" applyBorder="1" applyAlignment="1">
      <alignment horizontal="center"/>
    </xf>
    <xf numFmtId="0" fontId="15" fillId="0" borderId="2" xfId="9" applyFont="1" applyBorder="1"/>
    <xf numFmtId="0" fontId="15" fillId="0" borderId="2" xfId="9" applyFont="1" applyBorder="1" applyAlignment="1">
      <alignment horizontal="center"/>
    </xf>
    <xf numFmtId="0" fontId="15" fillId="0" borderId="2" xfId="9" applyFont="1" applyBorder="1" applyAlignment="1">
      <alignment horizontal="left"/>
    </xf>
    <xf numFmtId="0" fontId="2" fillId="0" borderId="0" xfId="9" applyAlignment="1">
      <alignment horizontal="center" vertical="top"/>
    </xf>
    <xf numFmtId="0" fontId="2" fillId="0" borderId="0" xfId="9" applyAlignment="1">
      <alignment vertical="top" wrapText="1"/>
    </xf>
    <xf numFmtId="0" fontId="2" fillId="0" borderId="0" xfId="9" applyAlignment="1">
      <alignment horizontal="center"/>
    </xf>
    <xf numFmtId="0" fontId="3" fillId="0" borderId="0" xfId="9" applyFont="1" applyAlignment="1">
      <alignment horizontal="center"/>
    </xf>
    <xf numFmtId="0" fontId="2" fillId="0" borderId="1" xfId="9" applyBorder="1"/>
    <xf numFmtId="41" fontId="3" fillId="0" borderId="1" xfId="9" applyNumberFormat="1" applyFont="1" applyBorder="1" applyAlignment="1">
      <alignment horizontal="center"/>
    </xf>
    <xf numFmtId="41" fontId="22" fillId="0" borderId="1" xfId="1" applyNumberFormat="1" applyFont="1" applyBorder="1" applyAlignment="1">
      <alignment horizontal="center" vertical="center"/>
    </xf>
    <xf numFmtId="13" fontId="22" fillId="0" borderId="1" xfId="1" applyNumberFormat="1" applyFont="1" applyBorder="1" applyAlignment="1">
      <alignment horizontal="center" vertical="center"/>
    </xf>
    <xf numFmtId="3" fontId="2" fillId="0" borderId="0" xfId="9" applyNumberFormat="1"/>
    <xf numFmtId="0" fontId="20" fillId="0" borderId="0" xfId="9" applyFont="1" applyAlignment="1">
      <alignment horizontal="center"/>
    </xf>
    <xf numFmtId="0" fontId="20" fillId="0" borderId="0" xfId="9" applyFont="1"/>
    <xf numFmtId="0" fontId="24" fillId="0" borderId="0" xfId="8" applyFont="1" applyFill="1" applyBorder="1" applyAlignment="1">
      <alignment vertical="center"/>
    </xf>
    <xf numFmtId="0" fontId="11" fillId="0" borderId="9" xfId="9" applyFont="1" applyBorder="1" applyAlignment="1">
      <alignment horizontal="center" vertical="center" wrapText="1"/>
    </xf>
    <xf numFmtId="0" fontId="11" fillId="0" borderId="1" xfId="8" applyNumberFormat="1" applyFont="1" applyBorder="1" applyAlignment="1">
      <alignment horizontal="center" vertical="center" wrapText="1"/>
    </xf>
    <xf numFmtId="0" fontId="14" fillId="0" borderId="6" xfId="9" applyFont="1" applyBorder="1" applyAlignment="1">
      <alignment vertical="top" wrapText="1"/>
    </xf>
    <xf numFmtId="0" fontId="14" fillId="0" borderId="6" xfId="9" applyFont="1" applyBorder="1" applyAlignment="1">
      <alignment horizontal="center"/>
    </xf>
    <xf numFmtId="0" fontId="13" fillId="0" borderId="6" xfId="9" applyFont="1" applyBorder="1" applyAlignment="1">
      <alignment horizontal="center"/>
    </xf>
    <xf numFmtId="0" fontId="20" fillId="0" borderId="6" xfId="9" applyFont="1" applyBorder="1"/>
    <xf numFmtId="0" fontId="13" fillId="0" borderId="0" xfId="9" applyFont="1"/>
    <xf numFmtId="0" fontId="13" fillId="0" borderId="5" xfId="9" applyFont="1" applyBorder="1" applyAlignment="1">
      <alignment horizontal="center" vertical="top"/>
    </xf>
    <xf numFmtId="49" fontId="26" fillId="0" borderId="6" xfId="9" applyNumberFormat="1" applyFont="1" applyBorder="1" applyAlignment="1">
      <alignment horizontal="center"/>
    </xf>
    <xf numFmtId="0" fontId="14" fillId="0" borderId="6" xfId="9" applyFont="1" applyBorder="1" applyAlignment="1">
      <alignment wrapText="1"/>
    </xf>
    <xf numFmtId="0" fontId="26" fillId="0" borderId="6" xfId="9" applyFont="1" applyBorder="1" applyAlignment="1">
      <alignment horizontal="center"/>
    </xf>
    <xf numFmtId="0" fontId="27" fillId="0" borderId="6" xfId="9" applyFont="1" applyBorder="1" applyAlignment="1">
      <alignment horizontal="center" vertical="center" wrapText="1"/>
    </xf>
    <xf numFmtId="164" fontId="5" fillId="0" borderId="6" xfId="9" applyNumberFormat="1" applyFont="1" applyBorder="1" applyAlignment="1">
      <alignment horizontal="center" vertical="top" wrapText="1"/>
    </xf>
    <xf numFmtId="164" fontId="6" fillId="0" borderId="6" xfId="9" applyNumberFormat="1" applyFont="1" applyBorder="1" applyAlignment="1">
      <alignment horizontal="center" vertical="top" wrapText="1"/>
    </xf>
    <xf numFmtId="0" fontId="20" fillId="0" borderId="5" xfId="9" applyFont="1" applyBorder="1" applyAlignment="1">
      <alignment horizontal="center" vertical="top"/>
    </xf>
    <xf numFmtId="0" fontId="26" fillId="0" borderId="12" xfId="9" applyFont="1" applyBorder="1" applyAlignment="1">
      <alignment horizontal="center"/>
    </xf>
    <xf numFmtId="164" fontId="6" fillId="0" borderId="12" xfId="9" applyNumberFormat="1" applyFont="1" applyBorder="1" applyAlignment="1">
      <alignment horizontal="center" vertical="top" wrapText="1"/>
    </xf>
    <xf numFmtId="0" fontId="20" fillId="0" borderId="12" xfId="9" applyFont="1" applyBorder="1"/>
    <xf numFmtId="164" fontId="20" fillId="0" borderId="0" xfId="9" applyNumberFormat="1" applyFont="1"/>
    <xf numFmtId="0" fontId="8" fillId="0" borderId="1" xfId="9" applyFont="1" applyBorder="1" applyAlignment="1">
      <alignment horizontal="center" vertical="center" wrapText="1"/>
    </xf>
    <xf numFmtId="1" fontId="2" fillId="0" borderId="1" xfId="9" applyNumberFormat="1" applyBorder="1" applyAlignment="1">
      <alignment horizontal="center"/>
    </xf>
    <xf numFmtId="0" fontId="11" fillId="0" borderId="1" xfId="8" applyNumberFormat="1" applyFont="1" applyBorder="1" applyAlignment="1">
      <alignment vertical="top" wrapText="1"/>
    </xf>
    <xf numFmtId="0" fontId="9" fillId="0" borderId="4" xfId="8" applyNumberFormat="1" applyFont="1" applyBorder="1" applyAlignment="1">
      <alignment horizontal="center" vertical="center" wrapText="1"/>
    </xf>
    <xf numFmtId="1" fontId="2" fillId="0" borderId="1" xfId="9" applyNumberFormat="1" applyBorder="1" applyAlignment="1">
      <alignment horizontal="center" vertical="center"/>
    </xf>
    <xf numFmtId="0" fontId="14" fillId="0" borderId="1" xfId="8" applyNumberFormat="1" applyFont="1" applyFill="1" applyBorder="1" applyAlignment="1">
      <alignment horizontal="center" vertical="center" wrapText="1"/>
    </xf>
    <xf numFmtId="3" fontId="2" fillId="0" borderId="1" xfId="9" applyNumberFormat="1" applyBorder="1" applyAlignment="1">
      <alignment horizontal="center"/>
    </xf>
    <xf numFmtId="0" fontId="17" fillId="0" borderId="1" xfId="9" applyFont="1" applyBorder="1" applyAlignment="1">
      <alignment horizontal="center" vertical="top"/>
    </xf>
    <xf numFmtId="0" fontId="19" fillId="0" borderId="1" xfId="9" applyFont="1" applyBorder="1" applyAlignment="1">
      <alignment horizontal="center"/>
    </xf>
    <xf numFmtId="0" fontId="17" fillId="0" borderId="1" xfId="9" applyFont="1" applyBorder="1"/>
    <xf numFmtId="0" fontId="1" fillId="0" borderId="0" xfId="32" applyAlignment="1">
      <alignment horizontal="center" vertical="top"/>
    </xf>
    <xf numFmtId="0" fontId="1" fillId="0" borderId="0" xfId="32" applyAlignment="1">
      <alignment vertical="top" wrapText="1"/>
    </xf>
    <xf numFmtId="0" fontId="1" fillId="0" borderId="0" xfId="32"/>
    <xf numFmtId="0" fontId="11" fillId="0" borderId="1" xfId="32" applyFont="1" applyBorder="1" applyAlignment="1">
      <alignment horizontal="center" vertical="center" wrapText="1"/>
    </xf>
    <xf numFmtId="0" fontId="11" fillId="0" borderId="4" xfId="32" applyFont="1" applyBorder="1" applyAlignment="1">
      <alignment horizontal="center" vertical="center" wrapText="1"/>
    </xf>
    <xf numFmtId="0" fontId="11" fillId="0" borderId="9" xfId="32" applyFont="1" applyBorder="1" applyAlignment="1">
      <alignment horizontal="center" vertical="center" wrapText="1"/>
    </xf>
    <xf numFmtId="0" fontId="13" fillId="0" borderId="1" xfId="32" applyFont="1" applyBorder="1" applyAlignment="1">
      <alignment horizontal="center" vertical="top"/>
    </xf>
    <xf numFmtId="0" fontId="14" fillId="0" borderId="6" xfId="32" applyFont="1" applyBorder="1" applyAlignment="1">
      <alignment vertical="top" wrapText="1"/>
    </xf>
    <xf numFmtId="0" fontId="14" fillId="0" borderId="6" xfId="32" applyFont="1" applyBorder="1" applyAlignment="1">
      <alignment horizontal="center"/>
    </xf>
    <xf numFmtId="0" fontId="13" fillId="0" borderId="6" xfId="32" applyFont="1" applyBorder="1" applyAlignment="1">
      <alignment horizontal="center"/>
    </xf>
    <xf numFmtId="0" fontId="20" fillId="0" borderId="6" xfId="32" applyFont="1" applyBorder="1"/>
    <xf numFmtId="0" fontId="13" fillId="0" borderId="0" xfId="32" applyFont="1"/>
    <xf numFmtId="0" fontId="13" fillId="0" borderId="5" xfId="32" applyFont="1" applyBorder="1" applyAlignment="1">
      <alignment horizontal="center" vertical="top"/>
    </xf>
    <xf numFmtId="49" fontId="26" fillId="0" borderId="6" xfId="32" applyNumberFormat="1" applyFont="1" applyBorder="1" applyAlignment="1">
      <alignment horizontal="center"/>
    </xf>
    <xf numFmtId="0" fontId="14" fillId="0" borderId="6" xfId="32" applyFont="1" applyBorder="1" applyAlignment="1">
      <alignment wrapText="1"/>
    </xf>
    <xf numFmtId="0" fontId="26" fillId="0" borderId="6" xfId="32" applyFont="1" applyBorder="1" applyAlignment="1">
      <alignment horizontal="center"/>
    </xf>
    <xf numFmtId="0" fontId="27" fillId="0" borderId="6" xfId="32" applyFont="1" applyBorder="1" applyAlignment="1">
      <alignment horizontal="center" vertical="center" wrapText="1"/>
    </xf>
    <xf numFmtId="164" fontId="6" fillId="0" borderId="6" xfId="32" applyNumberFormat="1" applyFont="1" applyBorder="1" applyAlignment="1">
      <alignment horizontal="center" vertical="top" wrapText="1"/>
    </xf>
    <xf numFmtId="0" fontId="20" fillId="0" borderId="5" xfId="32" applyFont="1" applyBorder="1" applyAlignment="1">
      <alignment horizontal="center" vertical="top"/>
    </xf>
    <xf numFmtId="0" fontId="26" fillId="0" borderId="12" xfId="32" applyFont="1" applyBorder="1" applyAlignment="1">
      <alignment horizontal="center"/>
    </xf>
    <xf numFmtId="164" fontId="6" fillId="0" borderId="12" xfId="32" applyNumberFormat="1" applyFont="1" applyBorder="1" applyAlignment="1">
      <alignment horizontal="center" vertical="top" wrapText="1"/>
    </xf>
    <xf numFmtId="0" fontId="20" fillId="0" borderId="12" xfId="32" applyFont="1" applyBorder="1"/>
    <xf numFmtId="164" fontId="20" fillId="0" borderId="0" xfId="32" applyNumberFormat="1" applyFont="1"/>
    <xf numFmtId="0" fontId="20" fillId="0" borderId="0" xfId="32" applyFont="1"/>
    <xf numFmtId="41" fontId="22" fillId="0" borderId="1" xfId="33" applyNumberFormat="1" applyFont="1" applyBorder="1" applyAlignment="1">
      <alignment horizontal="center" vertical="center"/>
    </xf>
    <xf numFmtId="0" fontId="1" fillId="0" borderId="1" xfId="32" applyBorder="1"/>
    <xf numFmtId="13" fontId="22" fillId="0" borderId="1" xfId="33" applyNumberFormat="1" applyFont="1" applyBorder="1" applyAlignment="1">
      <alignment horizontal="center" vertical="center"/>
    </xf>
    <xf numFmtId="0" fontId="1" fillId="0" borderId="1" xfId="32" applyBorder="1" applyAlignment="1">
      <alignment horizontal="center" vertical="top"/>
    </xf>
    <xf numFmtId="0" fontId="1" fillId="0" borderId="1" xfId="32" applyBorder="1" applyAlignment="1">
      <alignment horizontal="center"/>
    </xf>
    <xf numFmtId="3" fontId="3" fillId="0" borderId="1" xfId="32" applyNumberFormat="1" applyFont="1" applyBorder="1" applyAlignment="1">
      <alignment horizontal="center"/>
    </xf>
    <xf numFmtId="0" fontId="8" fillId="0" borderId="1" xfId="32" applyFont="1" applyBorder="1" applyAlignment="1">
      <alignment horizontal="center" vertical="center" wrapText="1"/>
    </xf>
    <xf numFmtId="41" fontId="25" fillId="0" borderId="1" xfId="32" applyNumberFormat="1" applyFont="1" applyBorder="1" applyAlignment="1">
      <alignment horizontal="center" vertical="center"/>
    </xf>
    <xf numFmtId="1" fontId="1" fillId="0" borderId="1" xfId="32" applyNumberFormat="1" applyBorder="1" applyAlignment="1">
      <alignment horizontal="center"/>
    </xf>
    <xf numFmtId="0" fontId="9" fillId="0" borderId="1" xfId="32" applyFont="1" applyBorder="1" applyAlignment="1">
      <alignment horizontal="center" vertical="center" wrapText="1"/>
    </xf>
    <xf numFmtId="0" fontId="15" fillId="0" borderId="4" xfId="32" applyFont="1" applyBorder="1" applyAlignment="1">
      <alignment horizontal="center" vertical="center" wrapText="1"/>
    </xf>
    <xf numFmtId="1" fontId="1" fillId="0" borderId="1" xfId="32" applyNumberFormat="1" applyBorder="1" applyAlignment="1">
      <alignment horizontal="center" vertical="center"/>
    </xf>
    <xf numFmtId="3" fontId="1" fillId="0" borderId="1" xfId="32" applyNumberFormat="1" applyBorder="1" applyAlignment="1">
      <alignment horizontal="center"/>
    </xf>
    <xf numFmtId="0" fontId="17" fillId="0" borderId="1" xfId="32" applyFont="1" applyBorder="1" applyAlignment="1">
      <alignment horizontal="center" vertical="top"/>
    </xf>
    <xf numFmtId="0" fontId="19" fillId="0" borderId="1" xfId="32" applyFont="1" applyBorder="1" applyAlignment="1">
      <alignment horizontal="center"/>
    </xf>
    <xf numFmtId="0" fontId="17" fillId="0" borderId="1" xfId="32" applyFont="1" applyBorder="1"/>
    <xf numFmtId="0" fontId="17" fillId="0" borderId="0" xfId="32" applyFont="1"/>
    <xf numFmtId="0" fontId="17" fillId="0" borderId="0" xfId="32" applyFont="1" applyBorder="1" applyAlignment="1">
      <alignment horizontal="center" vertical="top"/>
    </xf>
    <xf numFmtId="0" fontId="13" fillId="0" borderId="0" xfId="32" applyFont="1" applyAlignment="1">
      <alignment horizontal="center"/>
    </xf>
    <xf numFmtId="0" fontId="20" fillId="0" borderId="0" xfId="32" applyFont="1" applyAlignment="1">
      <alignment horizontal="center"/>
    </xf>
    <xf numFmtId="0" fontId="20" fillId="0" borderId="0" xfId="32" applyFont="1" applyAlignment="1">
      <alignment horizontal="center" vertical="top"/>
    </xf>
    <xf numFmtId="0" fontId="14" fillId="0" borderId="0" xfId="32" applyFont="1"/>
    <xf numFmtId="0" fontId="14" fillId="0" borderId="2" xfId="32" applyFont="1" applyBorder="1"/>
    <xf numFmtId="0" fontId="13" fillId="0" borderId="2" xfId="32" applyFont="1" applyBorder="1" applyAlignment="1">
      <alignment horizontal="center"/>
    </xf>
    <xf numFmtId="0" fontId="15" fillId="0" borderId="2" xfId="32" applyFont="1" applyBorder="1"/>
    <xf numFmtId="0" fontId="15" fillId="0" borderId="2" xfId="32" applyFont="1" applyBorder="1" applyAlignment="1">
      <alignment horizontal="center"/>
    </xf>
    <xf numFmtId="0" fontId="15" fillId="0" borderId="2" xfId="32" applyFont="1" applyBorder="1" applyAlignment="1">
      <alignment horizontal="left"/>
    </xf>
    <xf numFmtId="0" fontId="1" fillId="0" borderId="0" xfId="32" applyAlignment="1">
      <alignment horizontal="center"/>
    </xf>
    <xf numFmtId="0" fontId="3" fillId="0" borderId="0" xfId="32" applyFont="1" applyAlignment="1">
      <alignment horizontal="center"/>
    </xf>
    <xf numFmtId="41" fontId="23" fillId="0" borderId="1" xfId="1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top" wrapText="1"/>
    </xf>
    <xf numFmtId="164" fontId="29" fillId="0" borderId="6" xfId="0" applyNumberFormat="1" applyFont="1" applyBorder="1" applyAlignment="1">
      <alignment horizontal="center" vertical="top" wrapText="1"/>
    </xf>
    <xf numFmtId="41" fontId="23" fillId="0" borderId="1" xfId="33" applyNumberFormat="1" applyFont="1" applyBorder="1" applyAlignment="1">
      <alignment horizontal="center" vertical="center"/>
    </xf>
    <xf numFmtId="0" fontId="2" fillId="0" borderId="1" xfId="9" applyBorder="1" applyAlignment="1">
      <alignment horizontal="center" vertical="top"/>
    </xf>
    <xf numFmtId="0" fontId="11" fillId="0" borderId="1" xfId="8" applyNumberFormat="1" applyFont="1" applyBorder="1" applyAlignment="1">
      <alignment vertical="top" wrapText="1"/>
    </xf>
    <xf numFmtId="0" fontId="28" fillId="0" borderId="2" xfId="8" applyFont="1" applyFill="1" applyBorder="1" applyAlignment="1">
      <alignment horizontal="center" vertical="center"/>
    </xf>
    <xf numFmtId="0" fontId="11" fillId="0" borderId="3" xfId="9" applyFont="1" applyBorder="1" applyAlignment="1">
      <alignment horizontal="center" vertical="center" wrapText="1"/>
    </xf>
    <xf numFmtId="0" fontId="11" fillId="0" borderId="4" xfId="9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2" xfId="9" applyFont="1" applyBorder="1" applyAlignment="1">
      <alignment horizontal="left"/>
    </xf>
    <xf numFmtId="0" fontId="14" fillId="0" borderId="3" xfId="9" applyFont="1" applyBorder="1" applyAlignment="1">
      <alignment vertical="top" wrapText="1"/>
    </xf>
    <xf numFmtId="0" fontId="14" fillId="0" borderId="4" xfId="9" applyFont="1" applyBorder="1" applyAlignment="1">
      <alignment vertical="top" wrapText="1"/>
    </xf>
    <xf numFmtId="0" fontId="11" fillId="0" borderId="3" xfId="8" applyNumberFormat="1" applyFont="1" applyBorder="1" applyAlignment="1">
      <alignment vertical="top" wrapText="1"/>
    </xf>
    <xf numFmtId="0" fontId="11" fillId="0" borderId="4" xfId="8" applyNumberFormat="1" applyFont="1" applyBorder="1" applyAlignment="1">
      <alignment vertical="top" wrapText="1"/>
    </xf>
    <xf numFmtId="0" fontId="11" fillId="0" borderId="3" xfId="8" applyNumberFormat="1" applyFont="1" applyFill="1" applyBorder="1" applyAlignment="1">
      <alignment vertical="top" wrapText="1"/>
    </xf>
    <xf numFmtId="0" fontId="11" fillId="0" borderId="4" xfId="8" applyNumberFormat="1" applyFont="1" applyFill="1" applyBorder="1" applyAlignment="1">
      <alignment vertical="top" wrapText="1"/>
    </xf>
    <xf numFmtId="0" fontId="11" fillId="0" borderId="3" xfId="8" applyNumberFormat="1" applyFont="1" applyFill="1" applyBorder="1" applyAlignment="1">
      <alignment horizontal="left" vertical="center" wrapText="1"/>
    </xf>
    <xf numFmtId="0" fontId="11" fillId="0" borderId="4" xfId="8" applyNumberFormat="1" applyFont="1" applyFill="1" applyBorder="1" applyAlignment="1">
      <alignment horizontal="left" vertical="center" wrapText="1"/>
    </xf>
    <xf numFmtId="0" fontId="14" fillId="0" borderId="0" xfId="9" applyFont="1" applyBorder="1" applyAlignment="1">
      <alignment horizontal="left"/>
    </xf>
    <xf numFmtId="0" fontId="21" fillId="0" borderId="0" xfId="9" applyFont="1" applyAlignment="1">
      <alignment horizontal="right"/>
    </xf>
    <xf numFmtId="0" fontId="24" fillId="0" borderId="2" xfId="8" applyFont="1" applyFill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1" fillId="0" borderId="3" xfId="9" applyFont="1" applyBorder="1" applyAlignment="1">
      <alignment vertical="top" wrapText="1"/>
    </xf>
    <xf numFmtId="0" fontId="11" fillId="0" borderId="4" xfId="9" applyFont="1" applyBorder="1" applyAlignment="1">
      <alignment vertical="top" wrapText="1"/>
    </xf>
    <xf numFmtId="0" fontId="14" fillId="0" borderId="7" xfId="9" applyFont="1" applyBorder="1" applyAlignment="1">
      <alignment horizontal="left"/>
    </xf>
    <xf numFmtId="0" fontId="21" fillId="0" borderId="0" xfId="9" applyFont="1" applyAlignment="1">
      <alignment horizontal="right" wrapText="1"/>
    </xf>
    <xf numFmtId="0" fontId="24" fillId="0" borderId="0" xfId="9" applyFont="1" applyAlignment="1">
      <alignment horizontal="center" vertical="center"/>
    </xf>
    <xf numFmtId="0" fontId="14" fillId="0" borderId="8" xfId="9" applyFont="1" applyBorder="1" applyAlignment="1">
      <alignment vertical="top" wrapText="1"/>
    </xf>
    <xf numFmtId="0" fontId="14" fillId="0" borderId="10" xfId="9" applyFont="1" applyBorder="1" applyAlignment="1">
      <alignment horizontal="left" vertical="top" wrapText="1"/>
    </xf>
    <xf numFmtId="0" fontId="14" fillId="0" borderId="11" xfId="9" applyFont="1" applyBorder="1" applyAlignment="1">
      <alignment horizontal="left" vertical="top" wrapText="1"/>
    </xf>
    <xf numFmtId="0" fontId="14" fillId="0" borderId="3" xfId="8" applyNumberFormat="1" applyFont="1" applyFill="1" applyBorder="1" applyAlignment="1">
      <alignment vertical="center" wrapText="1"/>
    </xf>
    <xf numFmtId="0" fontId="14" fillId="0" borderId="4" xfId="8" applyNumberFormat="1" applyFont="1" applyFill="1" applyBorder="1" applyAlignment="1">
      <alignment vertical="center" wrapText="1"/>
    </xf>
    <xf numFmtId="0" fontId="18" fillId="0" borderId="1" xfId="9" applyFont="1" applyBorder="1" applyAlignment="1">
      <alignment vertical="top" wrapText="1"/>
    </xf>
    <xf numFmtId="0" fontId="18" fillId="0" borderId="1" xfId="32" applyFont="1" applyBorder="1" applyAlignment="1">
      <alignment vertical="top" wrapText="1"/>
    </xf>
    <xf numFmtId="0" fontId="14" fillId="0" borderId="7" xfId="32" applyFont="1" applyBorder="1" applyAlignment="1">
      <alignment horizontal="left"/>
    </xf>
    <xf numFmtId="0" fontId="13" fillId="0" borderId="0" xfId="32" applyFont="1" applyAlignment="1">
      <alignment horizontal="center" vertical="center"/>
    </xf>
    <xf numFmtId="0" fontId="15" fillId="0" borderId="2" xfId="32" applyFont="1" applyBorder="1" applyAlignment="1">
      <alignment horizontal="left"/>
    </xf>
    <xf numFmtId="0" fontId="1" fillId="0" borderId="1" xfId="32" applyBorder="1" applyAlignment="1">
      <alignment horizontal="center" vertical="top"/>
    </xf>
    <xf numFmtId="0" fontId="14" fillId="0" borderId="3" xfId="32" applyFont="1" applyBorder="1" applyAlignment="1">
      <alignment vertical="top" wrapText="1"/>
    </xf>
    <xf numFmtId="0" fontId="14" fillId="0" borderId="4" xfId="32" applyFont="1" applyBorder="1" applyAlignment="1">
      <alignment vertical="top" wrapText="1"/>
    </xf>
    <xf numFmtId="0" fontId="14" fillId="0" borderId="8" xfId="32" applyFont="1" applyBorder="1" applyAlignment="1">
      <alignment vertical="top" wrapText="1"/>
    </xf>
    <xf numFmtId="0" fontId="14" fillId="0" borderId="3" xfId="8" applyNumberFormat="1" applyFont="1" applyFill="1" applyBorder="1" applyAlignment="1">
      <alignment vertical="top" wrapText="1"/>
    </xf>
    <xf numFmtId="0" fontId="14" fillId="0" borderId="4" xfId="8" applyNumberFormat="1" applyFont="1" applyFill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21" fillId="0" borderId="0" xfId="32" applyFont="1" applyAlignment="1">
      <alignment horizontal="right"/>
    </xf>
    <xf numFmtId="0" fontId="21" fillId="0" borderId="0" xfId="32" applyFont="1" applyAlignment="1">
      <alignment horizontal="right" wrapText="1"/>
    </xf>
    <xf numFmtId="0" fontId="24" fillId="0" borderId="0" xfId="32" applyFont="1" applyAlignment="1">
      <alignment horizontal="center" vertical="center"/>
    </xf>
    <xf numFmtId="0" fontId="11" fillId="0" borderId="3" xfId="32" applyFont="1" applyBorder="1" applyAlignment="1">
      <alignment horizontal="center" vertical="center" wrapText="1"/>
    </xf>
    <xf numFmtId="0" fontId="11" fillId="0" borderId="4" xfId="32" applyFont="1" applyBorder="1" applyAlignment="1">
      <alignment horizontal="center" vertical="center" wrapText="1"/>
    </xf>
  </cellXfs>
  <cellStyles count="34">
    <cellStyle name="Денежный 2" xfId="1"/>
    <cellStyle name="Денежный 2 2" xfId="2"/>
    <cellStyle name="Денежный 3" xfId="3"/>
    <cellStyle name="Денежный 4" xfId="3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0"/>
    <cellStyle name="Обычный 16 2" xfId="11"/>
    <cellStyle name="Обычный 17" xfId="12"/>
    <cellStyle name="Обычный 18" xfId="13"/>
    <cellStyle name="Обычный 19" xfId="14"/>
    <cellStyle name="Обычный 2" xfId="15"/>
    <cellStyle name="Обычный 2 2" xfId="16"/>
    <cellStyle name="Обычный 2 3" xfId="17"/>
    <cellStyle name="Обычный 20" xfId="32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28"/>
    <cellStyle name="Финансовый 2" xfId="29"/>
    <cellStyle name="Финансовый 2 2" xfId="30"/>
    <cellStyle name="Финансовый 3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16" zoomScaleNormal="100" workbookViewId="0">
      <selection activeCell="E14" sqref="E14:E15"/>
    </sheetView>
  </sheetViews>
  <sheetFormatPr defaultRowHeight="15" x14ac:dyDescent="0.25"/>
  <cols>
    <col min="1" max="1" width="6.42578125" style="36" bestFit="1" customWidth="1"/>
    <col min="2" max="2" width="34.5703125" style="37" customWidth="1"/>
    <col min="3" max="3" width="27.140625" style="38" customWidth="1"/>
    <col min="4" max="4" width="12.85546875" style="38" customWidth="1"/>
    <col min="5" max="5" width="12.140625" style="39" customWidth="1"/>
    <col min="6" max="16384" width="9.140625" style="9"/>
  </cols>
  <sheetData>
    <row r="1" spans="1:5" s="1" customFormat="1" ht="44.25" customHeight="1" x14ac:dyDescent="0.2">
      <c r="A1" s="136" t="s">
        <v>2</v>
      </c>
      <c r="B1" s="136"/>
      <c r="C1" s="136"/>
      <c r="D1" s="136"/>
      <c r="E1" s="136"/>
    </row>
    <row r="2" spans="1:5" s="4" customFormat="1" ht="12.75" x14ac:dyDescent="0.2">
      <c r="A2" s="2" t="s">
        <v>1</v>
      </c>
      <c r="B2" s="137" t="s">
        <v>3</v>
      </c>
      <c r="C2" s="138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10">
        <v>34</v>
      </c>
      <c r="D4" s="10"/>
      <c r="E4" s="8"/>
    </row>
    <row r="5" spans="1:5" x14ac:dyDescent="0.25">
      <c r="A5" s="5">
        <v>3</v>
      </c>
      <c r="B5" s="6" t="s">
        <v>9</v>
      </c>
      <c r="C5" s="10">
        <v>5</v>
      </c>
      <c r="D5" s="10"/>
      <c r="E5" s="8"/>
    </row>
    <row r="6" spans="1:5" ht="15" customHeight="1" x14ac:dyDescent="0.25">
      <c r="A6" s="5">
        <v>4</v>
      </c>
      <c r="B6" s="6" t="s">
        <v>10</v>
      </c>
      <c r="C6" s="10">
        <v>3</v>
      </c>
      <c r="D6" s="10"/>
      <c r="E6" s="8"/>
    </row>
    <row r="7" spans="1:5" ht="15" customHeight="1" x14ac:dyDescent="0.25">
      <c r="A7" s="5">
        <v>5</v>
      </c>
      <c r="B7" s="6" t="s">
        <v>11</v>
      </c>
      <c r="C7" s="10" t="s">
        <v>12</v>
      </c>
      <c r="D7" s="10"/>
      <c r="E7" s="8"/>
    </row>
    <row r="8" spans="1:5" ht="15" customHeight="1" x14ac:dyDescent="0.25">
      <c r="A8" s="5">
        <v>6</v>
      </c>
      <c r="B8" s="139" t="s">
        <v>110</v>
      </c>
      <c r="C8" s="140"/>
      <c r="D8" s="5" t="s">
        <v>13</v>
      </c>
      <c r="E8" s="8"/>
    </row>
    <row r="9" spans="1:5" x14ac:dyDescent="0.25">
      <c r="A9" s="134">
        <v>7</v>
      </c>
      <c r="B9" s="135" t="s">
        <v>14</v>
      </c>
      <c r="C9" s="11" t="s">
        <v>15</v>
      </c>
      <c r="D9" s="11" t="s">
        <v>16</v>
      </c>
      <c r="E9" s="8">
        <v>15</v>
      </c>
    </row>
    <row r="10" spans="1:5" x14ac:dyDescent="0.25">
      <c r="A10" s="134"/>
      <c r="B10" s="135"/>
      <c r="C10" s="11" t="s">
        <v>17</v>
      </c>
      <c r="D10" s="11" t="s">
        <v>18</v>
      </c>
      <c r="E10" s="8"/>
    </row>
    <row r="11" spans="1:5" x14ac:dyDescent="0.25">
      <c r="A11" s="134"/>
      <c r="B11" s="135"/>
      <c r="C11" s="11" t="s">
        <v>19</v>
      </c>
      <c r="D11" s="11" t="s">
        <v>13</v>
      </c>
      <c r="E11" s="8">
        <f>E9*650</f>
        <v>9750</v>
      </c>
    </row>
    <row r="12" spans="1:5" x14ac:dyDescent="0.25">
      <c r="A12" s="134">
        <v>8</v>
      </c>
      <c r="B12" s="135" t="s">
        <v>20</v>
      </c>
      <c r="C12" s="11" t="s">
        <v>21</v>
      </c>
      <c r="D12" s="11" t="s">
        <v>22</v>
      </c>
      <c r="E12" s="8">
        <v>40</v>
      </c>
    </row>
    <row r="13" spans="1:5" x14ac:dyDescent="0.25">
      <c r="A13" s="134"/>
      <c r="B13" s="135"/>
      <c r="C13" s="11" t="s">
        <v>19</v>
      </c>
      <c r="D13" s="11" t="s">
        <v>13</v>
      </c>
      <c r="E13" s="8">
        <f>E12*300</f>
        <v>12000</v>
      </c>
    </row>
    <row r="14" spans="1:5" ht="15" customHeight="1" x14ac:dyDescent="0.25">
      <c r="A14" s="134">
        <v>9</v>
      </c>
      <c r="B14" s="135" t="s">
        <v>23</v>
      </c>
      <c r="C14" s="11" t="s">
        <v>24</v>
      </c>
      <c r="D14" s="11" t="s">
        <v>18</v>
      </c>
      <c r="E14" s="8"/>
    </row>
    <row r="15" spans="1:5" x14ac:dyDescent="0.25">
      <c r="A15" s="134"/>
      <c r="B15" s="135"/>
      <c r="C15" s="11" t="s">
        <v>19</v>
      </c>
      <c r="D15" s="11" t="s">
        <v>13</v>
      </c>
      <c r="E15" s="8"/>
    </row>
    <row r="16" spans="1:5" ht="15" customHeight="1" x14ac:dyDescent="0.25">
      <c r="A16" s="134">
        <v>10</v>
      </c>
      <c r="B16" s="135" t="s">
        <v>25</v>
      </c>
      <c r="C16" s="11" t="s">
        <v>26</v>
      </c>
      <c r="D16" s="11" t="s">
        <v>18</v>
      </c>
      <c r="E16" s="8"/>
    </row>
    <row r="17" spans="1:5" x14ac:dyDescent="0.25">
      <c r="A17" s="134"/>
      <c r="B17" s="135"/>
      <c r="C17" s="11" t="s">
        <v>19</v>
      </c>
      <c r="D17" s="11" t="s">
        <v>13</v>
      </c>
      <c r="E17" s="8"/>
    </row>
    <row r="18" spans="1:5" ht="15" customHeight="1" x14ac:dyDescent="0.25">
      <c r="A18" s="134">
        <v>12</v>
      </c>
      <c r="B18" s="135" t="s">
        <v>27</v>
      </c>
      <c r="C18" s="11" t="s">
        <v>28</v>
      </c>
      <c r="D18" s="11" t="s">
        <v>18</v>
      </c>
      <c r="E18" s="8"/>
    </row>
    <row r="19" spans="1:5" x14ac:dyDescent="0.25">
      <c r="A19" s="134"/>
      <c r="B19" s="135"/>
      <c r="C19" s="11" t="s">
        <v>29</v>
      </c>
      <c r="D19" s="11" t="s">
        <v>18</v>
      </c>
      <c r="E19" s="8"/>
    </row>
    <row r="20" spans="1:5" x14ac:dyDescent="0.25">
      <c r="A20" s="134"/>
      <c r="B20" s="135"/>
      <c r="C20" s="11" t="s">
        <v>30</v>
      </c>
      <c r="D20" s="11" t="s">
        <v>18</v>
      </c>
      <c r="E20" s="8"/>
    </row>
    <row r="21" spans="1:5" x14ac:dyDescent="0.25">
      <c r="A21" s="134"/>
      <c r="B21" s="135"/>
      <c r="C21" s="11" t="s">
        <v>19</v>
      </c>
      <c r="D21" s="11" t="s">
        <v>13</v>
      </c>
      <c r="E21" s="8"/>
    </row>
    <row r="22" spans="1:5" ht="15" customHeight="1" x14ac:dyDescent="0.25">
      <c r="A22" s="134">
        <v>13</v>
      </c>
      <c r="B22" s="135" t="s">
        <v>31</v>
      </c>
      <c r="C22" s="11" t="s">
        <v>32</v>
      </c>
      <c r="D22" s="11" t="s">
        <v>33</v>
      </c>
      <c r="E22" s="8"/>
    </row>
    <row r="23" spans="1:5" x14ac:dyDescent="0.25">
      <c r="A23" s="134"/>
      <c r="B23" s="135"/>
      <c r="C23" s="11" t="s">
        <v>34</v>
      </c>
      <c r="D23" s="11" t="s">
        <v>18</v>
      </c>
      <c r="E23" s="8"/>
    </row>
    <row r="24" spans="1:5" x14ac:dyDescent="0.25">
      <c r="A24" s="134"/>
      <c r="B24" s="135"/>
      <c r="C24" s="11" t="s">
        <v>35</v>
      </c>
      <c r="D24" s="11" t="s">
        <v>22</v>
      </c>
      <c r="E24" s="8"/>
    </row>
    <row r="25" spans="1:5" x14ac:dyDescent="0.25">
      <c r="A25" s="134"/>
      <c r="B25" s="135"/>
      <c r="C25" s="11" t="s">
        <v>19</v>
      </c>
      <c r="D25" s="11" t="s">
        <v>13</v>
      </c>
      <c r="E25" s="8"/>
    </row>
    <row r="26" spans="1:5" ht="15" customHeight="1" x14ac:dyDescent="0.25">
      <c r="A26" s="134">
        <v>14</v>
      </c>
      <c r="B26" s="135" t="s">
        <v>36</v>
      </c>
      <c r="C26" s="11" t="s">
        <v>37</v>
      </c>
      <c r="D26" s="11" t="s">
        <v>16</v>
      </c>
      <c r="E26" s="8"/>
    </row>
    <row r="27" spans="1:5" x14ac:dyDescent="0.25">
      <c r="A27" s="134"/>
      <c r="B27" s="135"/>
      <c r="C27" s="11" t="s">
        <v>38</v>
      </c>
      <c r="D27" s="11" t="s">
        <v>18</v>
      </c>
      <c r="E27" s="8"/>
    </row>
    <row r="28" spans="1:5" x14ac:dyDescent="0.25">
      <c r="A28" s="134"/>
      <c r="B28" s="135"/>
      <c r="C28" s="11" t="s">
        <v>39</v>
      </c>
      <c r="D28" s="11" t="s">
        <v>13</v>
      </c>
      <c r="E28" s="8"/>
    </row>
    <row r="29" spans="1:5" ht="15" customHeight="1" x14ac:dyDescent="0.25">
      <c r="A29" s="5">
        <v>15</v>
      </c>
      <c r="B29" s="6" t="s">
        <v>40</v>
      </c>
      <c r="C29" s="10" t="s">
        <v>19</v>
      </c>
      <c r="D29" s="10" t="s">
        <v>13</v>
      </c>
      <c r="E29" s="12">
        <f>E28+E25+E21+E17+E15+E13+E11</f>
        <v>21750</v>
      </c>
    </row>
    <row r="30" spans="1:5" ht="15" customHeight="1" x14ac:dyDescent="0.25">
      <c r="A30" s="134">
        <v>16</v>
      </c>
      <c r="B30" s="135" t="s">
        <v>41</v>
      </c>
      <c r="C30" s="13" t="s">
        <v>42</v>
      </c>
      <c r="D30" s="13" t="s">
        <v>18</v>
      </c>
      <c r="E30" s="12">
        <v>4</v>
      </c>
    </row>
    <row r="31" spans="1:5" x14ac:dyDescent="0.25">
      <c r="A31" s="134"/>
      <c r="B31" s="135"/>
      <c r="C31" s="13" t="s">
        <v>43</v>
      </c>
      <c r="D31" s="13" t="s">
        <v>18</v>
      </c>
      <c r="E31" s="12">
        <v>1</v>
      </c>
    </row>
    <row r="32" spans="1:5" x14ac:dyDescent="0.25">
      <c r="A32" s="134"/>
      <c r="B32" s="135"/>
      <c r="C32" s="14" t="s">
        <v>44</v>
      </c>
      <c r="D32" s="14" t="s">
        <v>22</v>
      </c>
      <c r="E32" s="12"/>
    </row>
    <row r="33" spans="1:5" x14ac:dyDescent="0.25">
      <c r="A33" s="134"/>
      <c r="B33" s="135"/>
      <c r="C33" s="13" t="s">
        <v>45</v>
      </c>
      <c r="D33" s="13" t="s">
        <v>18</v>
      </c>
      <c r="E33" s="12">
        <v>2</v>
      </c>
    </row>
    <row r="34" spans="1:5" x14ac:dyDescent="0.25">
      <c r="A34" s="134"/>
      <c r="B34" s="135"/>
      <c r="C34" s="13" t="s">
        <v>46</v>
      </c>
      <c r="D34" s="13" t="s">
        <v>18</v>
      </c>
      <c r="E34" s="12">
        <v>8</v>
      </c>
    </row>
    <row r="35" spans="1:5" x14ac:dyDescent="0.25">
      <c r="A35" s="134"/>
      <c r="B35" s="135"/>
      <c r="C35" s="13" t="s">
        <v>47</v>
      </c>
      <c r="D35" s="13" t="s">
        <v>18</v>
      </c>
      <c r="E35" s="12"/>
    </row>
    <row r="36" spans="1:5" x14ac:dyDescent="0.25">
      <c r="A36" s="134"/>
      <c r="B36" s="135"/>
      <c r="C36" s="11" t="s">
        <v>48</v>
      </c>
      <c r="D36" s="11" t="s">
        <v>22</v>
      </c>
      <c r="E36" s="12"/>
    </row>
    <row r="37" spans="1:5" x14ac:dyDescent="0.25">
      <c r="A37" s="134"/>
      <c r="B37" s="135"/>
      <c r="C37" s="11" t="s">
        <v>49</v>
      </c>
      <c r="D37" s="11" t="s">
        <v>22</v>
      </c>
      <c r="E37" s="12"/>
    </row>
    <row r="38" spans="1:5" x14ac:dyDescent="0.25">
      <c r="A38" s="134"/>
      <c r="B38" s="135"/>
      <c r="C38" s="11" t="s">
        <v>19</v>
      </c>
      <c r="D38" s="11" t="s">
        <v>13</v>
      </c>
      <c r="E38" s="12">
        <v>36589</v>
      </c>
    </row>
    <row r="39" spans="1:5" x14ac:dyDescent="0.25">
      <c r="A39" s="134">
        <v>17</v>
      </c>
      <c r="B39" s="135" t="s">
        <v>50</v>
      </c>
      <c r="C39" s="11" t="s">
        <v>51</v>
      </c>
      <c r="D39" s="11" t="s">
        <v>18</v>
      </c>
      <c r="E39" s="12"/>
    </row>
    <row r="40" spans="1:5" x14ac:dyDescent="0.25">
      <c r="A40" s="134"/>
      <c r="B40" s="135"/>
      <c r="C40" s="13" t="s">
        <v>47</v>
      </c>
      <c r="D40" s="13" t="s">
        <v>18</v>
      </c>
      <c r="E40" s="12"/>
    </row>
    <row r="41" spans="1:5" x14ac:dyDescent="0.25">
      <c r="A41" s="134"/>
      <c r="B41" s="135"/>
      <c r="C41" s="11" t="s">
        <v>48</v>
      </c>
      <c r="D41" s="11" t="s">
        <v>22</v>
      </c>
      <c r="E41" s="12">
        <v>15</v>
      </c>
    </row>
    <row r="42" spans="1:5" x14ac:dyDescent="0.25">
      <c r="A42" s="134"/>
      <c r="B42" s="135"/>
      <c r="C42" s="11" t="s">
        <v>19</v>
      </c>
      <c r="D42" s="11" t="s">
        <v>13</v>
      </c>
      <c r="E42" s="12">
        <f>E41*420</f>
        <v>6300</v>
      </c>
    </row>
    <row r="43" spans="1:5" x14ac:dyDescent="0.25">
      <c r="A43" s="134">
        <v>18</v>
      </c>
      <c r="B43" s="135" t="s">
        <v>52</v>
      </c>
      <c r="C43" s="11" t="s">
        <v>53</v>
      </c>
      <c r="D43" s="11" t="s">
        <v>18</v>
      </c>
      <c r="E43" s="12"/>
    </row>
    <row r="44" spans="1:5" x14ac:dyDescent="0.25">
      <c r="A44" s="134"/>
      <c r="B44" s="135"/>
      <c r="C44" s="15" t="s">
        <v>54</v>
      </c>
      <c r="D44" s="15" t="s">
        <v>22</v>
      </c>
      <c r="E44" s="12"/>
    </row>
    <row r="45" spans="1:5" x14ac:dyDescent="0.25">
      <c r="A45" s="134"/>
      <c r="B45" s="135"/>
      <c r="C45" s="11" t="s">
        <v>19</v>
      </c>
      <c r="D45" s="11" t="s">
        <v>13</v>
      </c>
      <c r="E45" s="12"/>
    </row>
    <row r="46" spans="1:5" ht="15" customHeight="1" x14ac:dyDescent="0.25">
      <c r="A46" s="134">
        <v>19</v>
      </c>
      <c r="B46" s="135" t="s">
        <v>55</v>
      </c>
      <c r="C46" s="15" t="s">
        <v>56</v>
      </c>
      <c r="D46" s="15" t="s">
        <v>18</v>
      </c>
      <c r="E46" s="12"/>
    </row>
    <row r="47" spans="1:5" x14ac:dyDescent="0.25">
      <c r="A47" s="134"/>
      <c r="B47" s="135"/>
      <c r="C47" s="15" t="s">
        <v>54</v>
      </c>
      <c r="D47" s="15" t="s">
        <v>22</v>
      </c>
      <c r="E47" s="12"/>
    </row>
    <row r="48" spans="1:5" x14ac:dyDescent="0.25">
      <c r="A48" s="134"/>
      <c r="B48" s="135"/>
      <c r="C48" s="11" t="s">
        <v>19</v>
      </c>
      <c r="D48" s="11" t="s">
        <v>13</v>
      </c>
      <c r="E48" s="12">
        <v>20000</v>
      </c>
    </row>
    <row r="49" spans="1:5" ht="24.75" customHeight="1" x14ac:dyDescent="0.25">
      <c r="A49" s="16"/>
      <c r="B49" s="142" t="s">
        <v>57</v>
      </c>
      <c r="C49" s="143"/>
      <c r="D49" s="17" t="s">
        <v>13</v>
      </c>
      <c r="E49" s="18">
        <v>12739</v>
      </c>
    </row>
    <row r="50" spans="1:5" ht="15" customHeight="1" x14ac:dyDescent="0.25">
      <c r="A50" s="5">
        <v>20</v>
      </c>
      <c r="B50" s="144" t="s">
        <v>58</v>
      </c>
      <c r="C50" s="145"/>
      <c r="D50" s="11" t="s">
        <v>13</v>
      </c>
      <c r="E50" s="12">
        <v>31848</v>
      </c>
    </row>
    <row r="51" spans="1:5" ht="15" customHeight="1" x14ac:dyDescent="0.25">
      <c r="A51" s="5">
        <v>21</v>
      </c>
      <c r="B51" s="146" t="s">
        <v>59</v>
      </c>
      <c r="C51" s="147"/>
      <c r="D51" s="19" t="s">
        <v>13</v>
      </c>
      <c r="E51" s="12">
        <f>E50+E49+E48+E42+E38</f>
        <v>107476</v>
      </c>
    </row>
    <row r="52" spans="1:5" x14ac:dyDescent="0.25">
      <c r="A52" s="5">
        <v>22</v>
      </c>
      <c r="B52" s="148" t="s">
        <v>60</v>
      </c>
      <c r="C52" s="149"/>
      <c r="D52" s="19" t="s">
        <v>13</v>
      </c>
      <c r="E52" s="20">
        <f>E51+E29</f>
        <v>129226</v>
      </c>
    </row>
    <row r="53" spans="1:5" ht="15" customHeight="1" x14ac:dyDescent="0.25">
      <c r="A53" s="5">
        <v>23</v>
      </c>
      <c r="B53" s="146" t="s">
        <v>61</v>
      </c>
      <c r="C53" s="147"/>
      <c r="D53" s="19" t="s">
        <v>13</v>
      </c>
      <c r="E53" s="12">
        <v>127391</v>
      </c>
    </row>
    <row r="54" spans="1:5" s="25" customFormat="1" ht="12" x14ac:dyDescent="0.2">
      <c r="A54" s="21"/>
      <c r="B54" s="22"/>
      <c r="C54" s="22"/>
      <c r="D54" s="23"/>
      <c r="E54" s="24"/>
    </row>
    <row r="55" spans="1:5" x14ac:dyDescent="0.25">
      <c r="A55" s="26"/>
      <c r="B55" s="150" t="s">
        <v>62</v>
      </c>
      <c r="C55" s="150"/>
      <c r="D55" s="27"/>
      <c r="E55" s="28"/>
    </row>
    <row r="56" spans="1:5" x14ac:dyDescent="0.25">
      <c r="A56" s="26"/>
      <c r="B56" s="29" t="s">
        <v>63</v>
      </c>
      <c r="C56" s="30"/>
      <c r="D56" s="31" t="s">
        <v>64</v>
      </c>
      <c r="E56" s="28"/>
    </row>
    <row r="57" spans="1:5" x14ac:dyDescent="0.25">
      <c r="A57" s="26"/>
      <c r="B57" s="29" t="s">
        <v>65</v>
      </c>
      <c r="C57" s="29"/>
      <c r="D57" s="27"/>
      <c r="E57" s="28"/>
    </row>
    <row r="58" spans="1:5" x14ac:dyDescent="0.25">
      <c r="A58" s="26"/>
      <c r="B58" s="141" t="s">
        <v>66</v>
      </c>
      <c r="C58" s="141"/>
      <c r="D58" s="32"/>
      <c r="E58" s="28"/>
    </row>
    <row r="59" spans="1:5" x14ac:dyDescent="0.25">
      <c r="A59" s="26"/>
      <c r="B59" s="33" t="s">
        <v>67</v>
      </c>
      <c r="C59" s="34"/>
      <c r="D59" s="32"/>
      <c r="E59" s="28"/>
    </row>
    <row r="60" spans="1:5" x14ac:dyDescent="0.25">
      <c r="A60" s="26"/>
      <c r="B60" s="35" t="s">
        <v>67</v>
      </c>
      <c r="C60" s="34"/>
      <c r="D60" s="32"/>
      <c r="E60" s="28"/>
    </row>
    <row r="61" spans="1:5" x14ac:dyDescent="0.25">
      <c r="A61" s="26"/>
      <c r="B61" s="35" t="s">
        <v>68</v>
      </c>
      <c r="C61" s="34"/>
      <c r="D61" s="32"/>
      <c r="E61" s="28"/>
    </row>
  </sheetData>
  <mergeCells count="32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22:A25"/>
    <mergeCell ref="B22:B25"/>
    <mergeCell ref="A26:A28"/>
    <mergeCell ref="B26:B28"/>
    <mergeCell ref="A30:A38"/>
    <mergeCell ref="B30:B38"/>
    <mergeCell ref="A14:A15"/>
    <mergeCell ref="B14:B15"/>
    <mergeCell ref="A16:A17"/>
    <mergeCell ref="B16:B17"/>
    <mergeCell ref="A18:A21"/>
    <mergeCell ref="B18:B21"/>
    <mergeCell ref="A12:A13"/>
    <mergeCell ref="B12:B13"/>
    <mergeCell ref="A1:E1"/>
    <mergeCell ref="B2:C2"/>
    <mergeCell ref="B8:C8"/>
    <mergeCell ref="A9:A11"/>
    <mergeCell ref="B9:B11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7" workbookViewId="0">
      <selection activeCell="E56" sqref="E56:E57"/>
    </sheetView>
  </sheetViews>
  <sheetFormatPr defaultRowHeight="15" x14ac:dyDescent="0.25"/>
  <cols>
    <col min="1" max="1" width="6.42578125" style="36" bestFit="1" customWidth="1"/>
    <col min="2" max="2" width="34.5703125" style="37" customWidth="1"/>
    <col min="3" max="3" width="27.140625" style="38" customWidth="1"/>
    <col min="4" max="4" width="12.85546875" style="38" customWidth="1"/>
    <col min="5" max="5" width="13.7109375" style="39" customWidth="1"/>
    <col min="6" max="16384" width="9.140625" style="9"/>
  </cols>
  <sheetData>
    <row r="1" spans="1:5" x14ac:dyDescent="0.25">
      <c r="C1" s="151" t="s">
        <v>70</v>
      </c>
      <c r="D1" s="151"/>
      <c r="E1" s="151"/>
    </row>
    <row r="2" spans="1:5" x14ac:dyDescent="0.25">
      <c r="C2" s="151" t="s">
        <v>71</v>
      </c>
      <c r="D2" s="151"/>
      <c r="E2" s="151"/>
    </row>
    <row r="3" spans="1:5" x14ac:dyDescent="0.25">
      <c r="C3" s="151" t="s">
        <v>72</v>
      </c>
      <c r="D3" s="151"/>
      <c r="E3" s="151"/>
    </row>
    <row r="4" spans="1:5" x14ac:dyDescent="0.25">
      <c r="C4" s="151" t="s">
        <v>73</v>
      </c>
      <c r="D4" s="151"/>
      <c r="E4" s="151"/>
    </row>
    <row r="5" spans="1:5" s="1" customFormat="1" ht="28.5" customHeight="1" x14ac:dyDescent="0.2">
      <c r="A5" s="152" t="s">
        <v>74</v>
      </c>
      <c r="B5" s="152"/>
      <c r="C5" s="152"/>
      <c r="D5" s="152"/>
      <c r="E5" s="152"/>
    </row>
    <row r="6" spans="1:5" s="4" customFormat="1" ht="12.75" x14ac:dyDescent="0.2">
      <c r="A6" s="2" t="s">
        <v>1</v>
      </c>
      <c r="B6" s="137" t="s">
        <v>3</v>
      </c>
      <c r="C6" s="138"/>
      <c r="D6" s="3" t="s">
        <v>4</v>
      </c>
      <c r="E6" s="3" t="s">
        <v>75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10">
        <v>34</v>
      </c>
      <c r="D8" s="10"/>
      <c r="E8" s="8"/>
    </row>
    <row r="9" spans="1:5" x14ac:dyDescent="0.25">
      <c r="A9" s="5">
        <v>3</v>
      </c>
      <c r="B9" s="6" t="s">
        <v>9</v>
      </c>
      <c r="C9" s="10">
        <v>5</v>
      </c>
      <c r="D9" s="10"/>
      <c r="E9" s="8"/>
    </row>
    <row r="10" spans="1:5" ht="15" customHeight="1" x14ac:dyDescent="0.25">
      <c r="A10" s="5">
        <v>4</v>
      </c>
      <c r="B10" s="6" t="s">
        <v>10</v>
      </c>
      <c r="C10" s="10">
        <v>3</v>
      </c>
      <c r="D10" s="10"/>
      <c r="E10" s="8"/>
    </row>
    <row r="11" spans="1:5" ht="15" customHeight="1" x14ac:dyDescent="0.25">
      <c r="A11" s="5">
        <v>5</v>
      </c>
      <c r="B11" s="6" t="s">
        <v>11</v>
      </c>
      <c r="C11" s="10" t="s">
        <v>12</v>
      </c>
      <c r="D11" s="10"/>
      <c r="E11" s="8"/>
    </row>
    <row r="12" spans="1:5" ht="15" customHeight="1" x14ac:dyDescent="0.25">
      <c r="A12" s="5">
        <v>6</v>
      </c>
      <c r="B12" s="139" t="s">
        <v>109</v>
      </c>
      <c r="C12" s="140"/>
      <c r="D12" s="5" t="s">
        <v>13</v>
      </c>
      <c r="E12" s="41"/>
    </row>
    <row r="13" spans="1:5" x14ac:dyDescent="0.25">
      <c r="A13" s="134">
        <v>7</v>
      </c>
      <c r="B13" s="135" t="s">
        <v>14</v>
      </c>
      <c r="C13" s="11" t="s">
        <v>76</v>
      </c>
      <c r="D13" s="11" t="s">
        <v>16</v>
      </c>
      <c r="E13" s="42"/>
    </row>
    <row r="14" spans="1:5" x14ac:dyDescent="0.25">
      <c r="A14" s="134"/>
      <c r="B14" s="135"/>
      <c r="C14" s="11" t="s">
        <v>17</v>
      </c>
      <c r="D14" s="11" t="s">
        <v>18</v>
      </c>
      <c r="E14" s="42"/>
    </row>
    <row r="15" spans="1:5" x14ac:dyDescent="0.25">
      <c r="A15" s="134"/>
      <c r="B15" s="135"/>
      <c r="C15" s="11" t="s">
        <v>19</v>
      </c>
      <c r="D15" s="11" t="s">
        <v>13</v>
      </c>
      <c r="E15" s="42"/>
    </row>
    <row r="16" spans="1:5" x14ac:dyDescent="0.25">
      <c r="A16" s="134">
        <v>8</v>
      </c>
      <c r="B16" s="135" t="s">
        <v>20</v>
      </c>
      <c r="C16" s="11" t="s">
        <v>77</v>
      </c>
      <c r="D16" s="11" t="s">
        <v>22</v>
      </c>
      <c r="E16" s="43" t="s">
        <v>78</v>
      </c>
    </row>
    <row r="17" spans="1:5" x14ac:dyDescent="0.25">
      <c r="A17" s="134"/>
      <c r="B17" s="135"/>
      <c r="C17" s="11" t="s">
        <v>19</v>
      </c>
      <c r="D17" s="11" t="s">
        <v>13</v>
      </c>
      <c r="E17" s="42">
        <f>76*360+20500</f>
        <v>47860</v>
      </c>
    </row>
    <row r="18" spans="1:5" ht="15" customHeight="1" x14ac:dyDescent="0.25">
      <c r="A18" s="134">
        <v>9</v>
      </c>
      <c r="B18" s="135" t="s">
        <v>23</v>
      </c>
      <c r="C18" s="11" t="s">
        <v>24</v>
      </c>
      <c r="D18" s="11" t="s">
        <v>18</v>
      </c>
      <c r="E18" s="42"/>
    </row>
    <row r="19" spans="1:5" x14ac:dyDescent="0.25">
      <c r="A19" s="134"/>
      <c r="B19" s="135"/>
      <c r="C19" s="11" t="s">
        <v>19</v>
      </c>
      <c r="D19" s="11" t="s">
        <v>13</v>
      </c>
      <c r="E19" s="42"/>
    </row>
    <row r="20" spans="1:5" ht="15" customHeight="1" x14ac:dyDescent="0.25">
      <c r="A20" s="134">
        <v>10</v>
      </c>
      <c r="B20" s="135" t="s">
        <v>25</v>
      </c>
      <c r="C20" s="11" t="s">
        <v>26</v>
      </c>
      <c r="D20" s="11" t="s">
        <v>18</v>
      </c>
      <c r="E20" s="42"/>
    </row>
    <row r="21" spans="1:5" x14ac:dyDescent="0.25">
      <c r="A21" s="134"/>
      <c r="B21" s="135"/>
      <c r="C21" s="11" t="s">
        <v>19</v>
      </c>
      <c r="D21" s="11" t="s">
        <v>13</v>
      </c>
      <c r="E21" s="42"/>
    </row>
    <row r="22" spans="1:5" ht="15" customHeight="1" x14ac:dyDescent="0.25">
      <c r="A22" s="134">
        <v>12</v>
      </c>
      <c r="B22" s="135" t="s">
        <v>27</v>
      </c>
      <c r="C22" s="11" t="s">
        <v>28</v>
      </c>
      <c r="D22" s="11" t="s">
        <v>18</v>
      </c>
      <c r="E22" s="42"/>
    </row>
    <row r="23" spans="1:5" x14ac:dyDescent="0.25">
      <c r="A23" s="134"/>
      <c r="B23" s="135"/>
      <c r="C23" s="11" t="s">
        <v>29</v>
      </c>
      <c r="D23" s="11" t="s">
        <v>18</v>
      </c>
      <c r="E23" s="42"/>
    </row>
    <row r="24" spans="1:5" x14ac:dyDescent="0.25">
      <c r="A24" s="134"/>
      <c r="B24" s="135"/>
      <c r="C24" s="11" t="s">
        <v>30</v>
      </c>
      <c r="D24" s="11" t="s">
        <v>18</v>
      </c>
      <c r="E24" s="42"/>
    </row>
    <row r="25" spans="1:5" x14ac:dyDescent="0.25">
      <c r="A25" s="134"/>
      <c r="B25" s="135"/>
      <c r="C25" s="11" t="s">
        <v>19</v>
      </c>
      <c r="D25" s="11" t="s">
        <v>13</v>
      </c>
      <c r="E25" s="42"/>
    </row>
    <row r="26" spans="1:5" ht="15" customHeight="1" x14ac:dyDescent="0.25">
      <c r="A26" s="134">
        <v>13</v>
      </c>
      <c r="B26" s="135" t="s">
        <v>31</v>
      </c>
      <c r="C26" s="11" t="s">
        <v>32</v>
      </c>
      <c r="D26" s="11" t="s">
        <v>33</v>
      </c>
      <c r="E26" s="42"/>
    </row>
    <row r="27" spans="1:5" x14ac:dyDescent="0.25">
      <c r="A27" s="134"/>
      <c r="B27" s="135"/>
      <c r="C27" s="11" t="s">
        <v>34</v>
      </c>
      <c r="D27" s="11" t="s">
        <v>18</v>
      </c>
      <c r="E27" s="42"/>
    </row>
    <row r="28" spans="1:5" x14ac:dyDescent="0.25">
      <c r="A28" s="134"/>
      <c r="B28" s="135"/>
      <c r="C28" s="11" t="s">
        <v>35</v>
      </c>
      <c r="D28" s="11" t="s">
        <v>22</v>
      </c>
      <c r="E28" s="42"/>
    </row>
    <row r="29" spans="1:5" x14ac:dyDescent="0.25">
      <c r="A29" s="134"/>
      <c r="B29" s="135"/>
      <c r="C29" s="11" t="s">
        <v>19</v>
      </c>
      <c r="D29" s="11" t="s">
        <v>13</v>
      </c>
      <c r="E29" s="42"/>
    </row>
    <row r="30" spans="1:5" ht="15" customHeight="1" x14ac:dyDescent="0.25">
      <c r="A30" s="134">
        <v>14</v>
      </c>
      <c r="B30" s="135" t="s">
        <v>36</v>
      </c>
      <c r="C30" s="11" t="s">
        <v>37</v>
      </c>
      <c r="D30" s="11" t="s">
        <v>16</v>
      </c>
      <c r="E30" s="42"/>
    </row>
    <row r="31" spans="1:5" x14ac:dyDescent="0.25">
      <c r="A31" s="134"/>
      <c r="B31" s="135"/>
      <c r="C31" s="11" t="s">
        <v>38</v>
      </c>
      <c r="D31" s="11" t="s">
        <v>18</v>
      </c>
      <c r="E31" s="42"/>
    </row>
    <row r="32" spans="1:5" x14ac:dyDescent="0.25">
      <c r="A32" s="134"/>
      <c r="B32" s="135"/>
      <c r="C32" s="11" t="s">
        <v>39</v>
      </c>
      <c r="D32" s="11" t="s">
        <v>13</v>
      </c>
      <c r="E32" s="42"/>
    </row>
    <row r="33" spans="1:5" ht="15" customHeight="1" x14ac:dyDescent="0.25">
      <c r="A33" s="5">
        <v>15</v>
      </c>
      <c r="B33" s="6" t="s">
        <v>40</v>
      </c>
      <c r="C33" s="10" t="s">
        <v>19</v>
      </c>
      <c r="D33" s="10" t="s">
        <v>13</v>
      </c>
      <c r="E33" s="42">
        <f>E32+E29+E25+E21+E17+E15</f>
        <v>47860</v>
      </c>
    </row>
    <row r="34" spans="1:5" ht="15" customHeight="1" x14ac:dyDescent="0.25">
      <c r="A34" s="134">
        <v>16</v>
      </c>
      <c r="B34" s="135" t="s">
        <v>41</v>
      </c>
      <c r="C34" s="13" t="s">
        <v>42</v>
      </c>
      <c r="D34" s="13" t="s">
        <v>18</v>
      </c>
      <c r="E34" s="42"/>
    </row>
    <row r="35" spans="1:5" x14ac:dyDescent="0.25">
      <c r="A35" s="134"/>
      <c r="B35" s="135"/>
      <c r="C35" s="13" t="s">
        <v>43</v>
      </c>
      <c r="D35" s="13" t="s">
        <v>18</v>
      </c>
      <c r="E35" s="42"/>
    </row>
    <row r="36" spans="1:5" x14ac:dyDescent="0.25">
      <c r="A36" s="134"/>
      <c r="B36" s="135"/>
      <c r="C36" s="14" t="s">
        <v>44</v>
      </c>
      <c r="D36" s="14" t="s">
        <v>22</v>
      </c>
      <c r="E36" s="42"/>
    </row>
    <row r="37" spans="1:5" x14ac:dyDescent="0.25">
      <c r="A37" s="134"/>
      <c r="B37" s="135"/>
      <c r="C37" s="13" t="s">
        <v>45</v>
      </c>
      <c r="D37" s="13" t="s">
        <v>18</v>
      </c>
      <c r="E37" s="42"/>
    </row>
    <row r="38" spans="1:5" x14ac:dyDescent="0.25">
      <c r="A38" s="134"/>
      <c r="B38" s="135"/>
      <c r="C38" s="13" t="s">
        <v>46</v>
      </c>
      <c r="D38" s="13" t="s">
        <v>18</v>
      </c>
      <c r="E38" s="42"/>
    </row>
    <row r="39" spans="1:5" x14ac:dyDescent="0.25">
      <c r="A39" s="134"/>
      <c r="B39" s="135"/>
      <c r="C39" s="13" t="s">
        <v>47</v>
      </c>
      <c r="D39" s="13" t="s">
        <v>18</v>
      </c>
      <c r="E39" s="42"/>
    </row>
    <row r="40" spans="1:5" x14ac:dyDescent="0.25">
      <c r="A40" s="134"/>
      <c r="B40" s="135"/>
      <c r="C40" s="11" t="s">
        <v>48</v>
      </c>
      <c r="D40" s="11" t="s">
        <v>22</v>
      </c>
      <c r="E40" s="42"/>
    </row>
    <row r="41" spans="1:5" x14ac:dyDescent="0.25">
      <c r="A41" s="134"/>
      <c r="B41" s="135"/>
      <c r="C41" s="11" t="s">
        <v>49</v>
      </c>
      <c r="D41" s="11" t="s">
        <v>22</v>
      </c>
      <c r="E41" s="42"/>
    </row>
    <row r="42" spans="1:5" x14ac:dyDescent="0.25">
      <c r="A42" s="134"/>
      <c r="B42" s="135"/>
      <c r="C42" s="11" t="s">
        <v>19</v>
      </c>
      <c r="D42" s="11" t="s">
        <v>13</v>
      </c>
      <c r="E42" s="42">
        <v>4676</v>
      </c>
    </row>
    <row r="43" spans="1:5" x14ac:dyDescent="0.25">
      <c r="A43" s="134">
        <v>17</v>
      </c>
      <c r="B43" s="135" t="s">
        <v>50</v>
      </c>
      <c r="C43" s="11" t="s">
        <v>51</v>
      </c>
      <c r="D43" s="11" t="s">
        <v>18</v>
      </c>
      <c r="E43" s="42"/>
    </row>
    <row r="44" spans="1:5" x14ac:dyDescent="0.25">
      <c r="A44" s="134"/>
      <c r="B44" s="135"/>
      <c r="C44" s="13" t="s">
        <v>47</v>
      </c>
      <c r="D44" s="13" t="s">
        <v>18</v>
      </c>
      <c r="E44" s="42"/>
    </row>
    <row r="45" spans="1:5" x14ac:dyDescent="0.25">
      <c r="A45" s="134"/>
      <c r="B45" s="135"/>
      <c r="C45" s="11" t="s">
        <v>48</v>
      </c>
      <c r="D45" s="11" t="s">
        <v>22</v>
      </c>
      <c r="E45" s="42"/>
    </row>
    <row r="46" spans="1:5" x14ac:dyDescent="0.25">
      <c r="A46" s="134"/>
      <c r="B46" s="135"/>
      <c r="C46" s="11" t="s">
        <v>19</v>
      </c>
      <c r="D46" s="11" t="s">
        <v>13</v>
      </c>
      <c r="E46" s="42">
        <v>2805</v>
      </c>
    </row>
    <row r="47" spans="1:5" x14ac:dyDescent="0.25">
      <c r="A47" s="134">
        <v>18</v>
      </c>
      <c r="B47" s="135" t="s">
        <v>52</v>
      </c>
      <c r="C47" s="11" t="s">
        <v>53</v>
      </c>
      <c r="D47" s="11" t="s">
        <v>18</v>
      </c>
      <c r="E47" s="42"/>
    </row>
    <row r="48" spans="1:5" x14ac:dyDescent="0.25">
      <c r="A48" s="134"/>
      <c r="B48" s="135"/>
      <c r="C48" s="15" t="s">
        <v>54</v>
      </c>
      <c r="D48" s="15" t="s">
        <v>22</v>
      </c>
      <c r="E48" s="42"/>
    </row>
    <row r="49" spans="1:6" x14ac:dyDescent="0.25">
      <c r="A49" s="134"/>
      <c r="B49" s="135"/>
      <c r="C49" s="11" t="s">
        <v>19</v>
      </c>
      <c r="D49" s="11" t="s">
        <v>13</v>
      </c>
      <c r="E49" s="42"/>
    </row>
    <row r="50" spans="1:6" ht="15" customHeight="1" x14ac:dyDescent="0.25">
      <c r="A50" s="134">
        <v>19</v>
      </c>
      <c r="B50" s="135" t="s">
        <v>55</v>
      </c>
      <c r="C50" s="15" t="s">
        <v>56</v>
      </c>
      <c r="D50" s="15" t="s">
        <v>18</v>
      </c>
      <c r="E50" s="42"/>
    </row>
    <row r="51" spans="1:6" x14ac:dyDescent="0.25">
      <c r="A51" s="134"/>
      <c r="B51" s="135"/>
      <c r="C51" s="15" t="s">
        <v>79</v>
      </c>
      <c r="D51" s="15" t="s">
        <v>22</v>
      </c>
      <c r="E51" s="42"/>
    </row>
    <row r="52" spans="1:6" x14ac:dyDescent="0.25">
      <c r="A52" s="134"/>
      <c r="B52" s="135"/>
      <c r="C52" s="11" t="s">
        <v>19</v>
      </c>
      <c r="D52" s="11" t="s">
        <v>13</v>
      </c>
      <c r="E52" s="42">
        <v>4208</v>
      </c>
    </row>
    <row r="53" spans="1:6" ht="24.75" customHeight="1" x14ac:dyDescent="0.25">
      <c r="A53" s="16"/>
      <c r="B53" s="142" t="s">
        <v>57</v>
      </c>
      <c r="C53" s="143"/>
      <c r="D53" s="17" t="s">
        <v>13</v>
      </c>
      <c r="E53" s="42">
        <v>9161</v>
      </c>
    </row>
    <row r="54" spans="1:6" ht="15" customHeight="1" x14ac:dyDescent="0.25">
      <c r="A54" s="5">
        <v>20</v>
      </c>
      <c r="B54" s="144" t="s">
        <v>58</v>
      </c>
      <c r="C54" s="145"/>
      <c r="D54" s="11" t="s">
        <v>13</v>
      </c>
      <c r="E54" s="42">
        <v>22903</v>
      </c>
    </row>
    <row r="55" spans="1:6" ht="15" customHeight="1" x14ac:dyDescent="0.25">
      <c r="A55" s="5">
        <v>21</v>
      </c>
      <c r="B55" s="146" t="s">
        <v>59</v>
      </c>
      <c r="C55" s="147"/>
      <c r="D55" s="19" t="s">
        <v>13</v>
      </c>
      <c r="E55" s="42">
        <f>E54+E53+E52+E49+E46+E42</f>
        <v>43753</v>
      </c>
    </row>
    <row r="56" spans="1:6" x14ac:dyDescent="0.25">
      <c r="A56" s="5">
        <v>22</v>
      </c>
      <c r="B56" s="148" t="s">
        <v>80</v>
      </c>
      <c r="C56" s="149"/>
      <c r="D56" s="19" t="s">
        <v>13</v>
      </c>
      <c r="E56" s="130">
        <f>E55+E33</f>
        <v>91613</v>
      </c>
    </row>
    <row r="57" spans="1:6" ht="15" customHeight="1" x14ac:dyDescent="0.25">
      <c r="A57" s="5">
        <v>23</v>
      </c>
      <c r="B57" s="154" t="s">
        <v>81</v>
      </c>
      <c r="C57" s="155"/>
      <c r="D57" s="19" t="s">
        <v>13</v>
      </c>
      <c r="E57" s="130">
        <v>91614</v>
      </c>
      <c r="F57" s="44"/>
    </row>
    <row r="58" spans="1:6" s="25" customFormat="1" x14ac:dyDescent="0.25">
      <c r="A58" s="21"/>
      <c r="B58" s="156" t="s">
        <v>82</v>
      </c>
      <c r="C58" s="156"/>
      <c r="D58" s="27"/>
      <c r="E58" s="45"/>
    </row>
    <row r="59" spans="1:6" x14ac:dyDescent="0.25">
      <c r="A59" s="26"/>
      <c r="B59" s="29" t="s">
        <v>83</v>
      </c>
      <c r="C59" s="30"/>
      <c r="D59" s="153" t="s">
        <v>84</v>
      </c>
      <c r="E59" s="153"/>
    </row>
    <row r="60" spans="1:6" x14ac:dyDescent="0.25">
      <c r="A60" s="26"/>
      <c r="B60" s="29" t="s">
        <v>85</v>
      </c>
      <c r="C60" s="30"/>
      <c r="D60" s="153" t="s">
        <v>69</v>
      </c>
      <c r="E60" s="153"/>
    </row>
    <row r="61" spans="1:6" x14ac:dyDescent="0.25">
      <c r="A61" s="26"/>
      <c r="B61" s="29" t="s">
        <v>65</v>
      </c>
      <c r="C61" s="29"/>
      <c r="D61" s="27"/>
      <c r="E61" s="46"/>
    </row>
    <row r="62" spans="1:6" x14ac:dyDescent="0.25">
      <c r="A62" s="26"/>
      <c r="B62" s="141" t="s">
        <v>66</v>
      </c>
      <c r="C62" s="141"/>
      <c r="D62" s="32"/>
      <c r="E62" s="46"/>
    </row>
    <row r="63" spans="1:6" x14ac:dyDescent="0.25">
      <c r="A63" s="26"/>
      <c r="B63" s="33" t="s">
        <v>67</v>
      </c>
      <c r="C63" s="34"/>
      <c r="D63" s="32"/>
      <c r="E63" s="46"/>
    </row>
    <row r="64" spans="1:6" x14ac:dyDescent="0.25">
      <c r="A64" s="26"/>
      <c r="B64" s="35" t="s">
        <v>67</v>
      </c>
      <c r="C64" s="34"/>
      <c r="D64" s="32"/>
      <c r="E64" s="46"/>
    </row>
    <row r="65" spans="1:5" x14ac:dyDescent="0.25">
      <c r="A65" s="26"/>
      <c r="B65" s="35" t="s">
        <v>68</v>
      </c>
      <c r="C65" s="34"/>
      <c r="D65" s="32"/>
      <c r="E65" s="46"/>
    </row>
  </sheetData>
  <mergeCells count="38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30:A32"/>
    <mergeCell ref="B30:B32"/>
    <mergeCell ref="A34:A42"/>
    <mergeCell ref="B34:B42"/>
    <mergeCell ref="A43:A46"/>
    <mergeCell ref="B43:B46"/>
    <mergeCell ref="A20:A21"/>
    <mergeCell ref="B20:B21"/>
    <mergeCell ref="A22:A25"/>
    <mergeCell ref="B22:B25"/>
    <mergeCell ref="A26:A29"/>
    <mergeCell ref="B26:B29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4" workbookViewId="0">
      <selection activeCell="E12" sqref="E12"/>
    </sheetView>
  </sheetViews>
  <sheetFormatPr defaultRowHeight="15" x14ac:dyDescent="0.25"/>
  <cols>
    <col min="1" max="1" width="6.42578125" style="36" bestFit="1" customWidth="1"/>
    <col min="2" max="2" width="39.7109375" style="37" customWidth="1"/>
    <col min="3" max="3" width="25.28515625" style="38" customWidth="1"/>
    <col min="4" max="4" width="12.85546875" style="38" customWidth="1"/>
    <col min="5" max="5" width="11.7109375" style="39" customWidth="1"/>
    <col min="6" max="6" width="12.85546875" style="9" hidden="1" customWidth="1"/>
    <col min="7" max="7" width="10.5703125" style="9" bestFit="1" customWidth="1"/>
    <col min="8" max="16384" width="9.140625" style="9"/>
  </cols>
  <sheetData>
    <row r="1" spans="1:8" x14ac:dyDescent="0.25">
      <c r="C1" s="151" t="s">
        <v>70</v>
      </c>
      <c r="D1" s="151"/>
      <c r="E1" s="151"/>
      <c r="F1" s="151"/>
    </row>
    <row r="2" spans="1:8" x14ac:dyDescent="0.25">
      <c r="C2" s="151" t="s">
        <v>71</v>
      </c>
      <c r="D2" s="151"/>
      <c r="E2" s="151"/>
      <c r="F2" s="151"/>
    </row>
    <row r="3" spans="1:8" x14ac:dyDescent="0.25">
      <c r="C3" s="151" t="s">
        <v>72</v>
      </c>
      <c r="D3" s="151"/>
      <c r="E3" s="151"/>
      <c r="F3" s="151"/>
    </row>
    <row r="4" spans="1:8" x14ac:dyDescent="0.25">
      <c r="C4" s="157" t="s">
        <v>86</v>
      </c>
      <c r="D4" s="151"/>
      <c r="E4" s="151"/>
      <c r="F4" s="151"/>
    </row>
    <row r="5" spans="1:8" s="1" customFormat="1" ht="28.5" customHeight="1" thickBot="1" x14ac:dyDescent="0.25">
      <c r="A5" s="158" t="s">
        <v>87</v>
      </c>
      <c r="B5" s="158"/>
      <c r="C5" s="158"/>
      <c r="D5" s="158"/>
      <c r="E5" s="158"/>
      <c r="F5" s="47"/>
    </row>
    <row r="6" spans="1:8" s="4" customFormat="1" ht="26.25" thickBot="1" x14ac:dyDescent="0.25">
      <c r="A6" s="2" t="s">
        <v>1</v>
      </c>
      <c r="B6" s="137" t="s">
        <v>3</v>
      </c>
      <c r="C6" s="138"/>
      <c r="D6" s="3" t="s">
        <v>4</v>
      </c>
      <c r="E6" s="48" t="s">
        <v>88</v>
      </c>
      <c r="F6" s="49" t="s">
        <v>89</v>
      </c>
    </row>
    <row r="7" spans="1:8" s="4" customFormat="1" x14ac:dyDescent="0.25">
      <c r="A7" s="16">
        <v>1</v>
      </c>
      <c r="B7" s="50" t="s">
        <v>6</v>
      </c>
      <c r="C7" s="51" t="s">
        <v>7</v>
      </c>
      <c r="D7" s="51"/>
      <c r="E7" s="52"/>
      <c r="F7" s="53"/>
      <c r="G7" s="54"/>
      <c r="H7" s="54"/>
    </row>
    <row r="8" spans="1:8" s="4" customFormat="1" x14ac:dyDescent="0.25">
      <c r="A8" s="55">
        <v>2</v>
      </c>
      <c r="B8" s="50" t="s">
        <v>90</v>
      </c>
      <c r="C8" s="56" t="s">
        <v>91</v>
      </c>
      <c r="D8" s="52"/>
      <c r="E8" s="52"/>
      <c r="F8" s="53"/>
      <c r="G8" s="54"/>
      <c r="H8" s="54"/>
    </row>
    <row r="9" spans="1:8" s="4" customFormat="1" x14ac:dyDescent="0.25">
      <c r="A9" s="55">
        <v>5</v>
      </c>
      <c r="B9" s="57" t="s">
        <v>11</v>
      </c>
      <c r="C9" s="58" t="s">
        <v>12</v>
      </c>
      <c r="D9" s="52"/>
      <c r="E9" s="52"/>
      <c r="F9" s="53"/>
      <c r="G9" s="54"/>
      <c r="H9" s="54"/>
    </row>
    <row r="10" spans="1:8" s="4" customFormat="1" x14ac:dyDescent="0.25">
      <c r="A10" s="55"/>
      <c r="B10" s="50" t="s">
        <v>0</v>
      </c>
      <c r="C10" s="50"/>
      <c r="D10" s="59" t="s">
        <v>16</v>
      </c>
      <c r="E10" s="60">
        <v>3442</v>
      </c>
      <c r="F10" s="53"/>
      <c r="G10" s="54"/>
      <c r="H10" s="54"/>
    </row>
    <row r="11" spans="1:8" s="4" customFormat="1" x14ac:dyDescent="0.25">
      <c r="A11" s="55"/>
      <c r="B11" s="142" t="s">
        <v>92</v>
      </c>
      <c r="C11" s="159"/>
      <c r="D11" s="59" t="s">
        <v>13</v>
      </c>
      <c r="E11" s="60">
        <v>-51744</v>
      </c>
      <c r="F11" s="53"/>
      <c r="G11" s="54"/>
      <c r="H11" s="54"/>
    </row>
    <row r="12" spans="1:8" s="4" customFormat="1" x14ac:dyDescent="0.25">
      <c r="A12" s="55"/>
      <c r="B12" s="142" t="s">
        <v>93</v>
      </c>
      <c r="C12" s="159"/>
      <c r="D12" s="58" t="s">
        <v>13</v>
      </c>
      <c r="E12" s="61">
        <f>E10*4.04*12</f>
        <v>166868.16</v>
      </c>
      <c r="F12" s="53"/>
      <c r="G12" s="54"/>
      <c r="H12" s="54"/>
    </row>
    <row r="13" spans="1:8" s="4" customFormat="1" x14ac:dyDescent="0.25">
      <c r="A13" s="55"/>
      <c r="B13" s="142" t="s">
        <v>94</v>
      </c>
      <c r="C13" s="159"/>
      <c r="D13" s="58" t="s">
        <v>13</v>
      </c>
      <c r="E13" s="61">
        <f>E12-E11</f>
        <v>218612.16</v>
      </c>
      <c r="F13" s="53"/>
      <c r="G13" s="54"/>
      <c r="H13" s="54"/>
    </row>
    <row r="14" spans="1:8" s="4" customFormat="1" ht="15.75" customHeight="1" thickBot="1" x14ac:dyDescent="0.3">
      <c r="A14" s="62">
        <v>6</v>
      </c>
      <c r="B14" s="160" t="s">
        <v>95</v>
      </c>
      <c r="C14" s="161"/>
      <c r="D14" s="63" t="s">
        <v>13</v>
      </c>
      <c r="E14" s="64">
        <f>E59</f>
        <v>196722.432</v>
      </c>
      <c r="F14" s="65"/>
      <c r="G14" s="66"/>
      <c r="H14" s="46"/>
    </row>
    <row r="15" spans="1:8" x14ac:dyDescent="0.25">
      <c r="A15" s="134">
        <v>7</v>
      </c>
      <c r="B15" s="135" t="s">
        <v>14</v>
      </c>
      <c r="C15" s="11" t="s">
        <v>76</v>
      </c>
      <c r="D15" s="11" t="s">
        <v>16</v>
      </c>
      <c r="E15" s="42"/>
      <c r="F15" s="40"/>
    </row>
    <row r="16" spans="1:8" x14ac:dyDescent="0.25">
      <c r="A16" s="134"/>
      <c r="B16" s="135"/>
      <c r="C16" s="11" t="s">
        <v>17</v>
      </c>
      <c r="D16" s="11" t="s">
        <v>18</v>
      </c>
      <c r="E16" s="42"/>
      <c r="F16" s="40"/>
    </row>
    <row r="17" spans="1:6" x14ac:dyDescent="0.25">
      <c r="A17" s="134"/>
      <c r="B17" s="135"/>
      <c r="C17" s="11" t="s">
        <v>19</v>
      </c>
      <c r="D17" s="11" t="s">
        <v>13</v>
      </c>
      <c r="E17" s="42"/>
      <c r="F17" s="40"/>
    </row>
    <row r="18" spans="1:6" x14ac:dyDescent="0.25">
      <c r="A18" s="134">
        <v>8</v>
      </c>
      <c r="B18" s="135" t="s">
        <v>20</v>
      </c>
      <c r="C18" s="11" t="s">
        <v>96</v>
      </c>
      <c r="D18" s="11" t="s">
        <v>22</v>
      </c>
      <c r="E18" s="43" t="s">
        <v>97</v>
      </c>
      <c r="F18" s="40"/>
    </row>
    <row r="19" spans="1:6" x14ac:dyDescent="0.25">
      <c r="A19" s="134"/>
      <c r="B19" s="135"/>
      <c r="C19" s="11" t="s">
        <v>19</v>
      </c>
      <c r="D19" s="11" t="s">
        <v>13</v>
      </c>
      <c r="E19" s="42">
        <f>55000</f>
        <v>55000</v>
      </c>
      <c r="F19" s="40"/>
    </row>
    <row r="20" spans="1:6" ht="15" customHeight="1" x14ac:dyDescent="0.25">
      <c r="A20" s="134">
        <v>9</v>
      </c>
      <c r="B20" s="135" t="s">
        <v>23</v>
      </c>
      <c r="C20" s="11" t="s">
        <v>24</v>
      </c>
      <c r="D20" s="11" t="s">
        <v>18</v>
      </c>
      <c r="E20" s="42"/>
      <c r="F20" s="40"/>
    </row>
    <row r="21" spans="1:6" x14ac:dyDescent="0.25">
      <c r="A21" s="134"/>
      <c r="B21" s="135"/>
      <c r="C21" s="11" t="s">
        <v>19</v>
      </c>
      <c r="D21" s="11" t="s">
        <v>13</v>
      </c>
      <c r="E21" s="42"/>
      <c r="F21" s="40"/>
    </row>
    <row r="22" spans="1:6" ht="15" customHeight="1" x14ac:dyDescent="0.25">
      <c r="A22" s="134">
        <v>10</v>
      </c>
      <c r="B22" s="135" t="s">
        <v>25</v>
      </c>
      <c r="C22" s="11" t="s">
        <v>26</v>
      </c>
      <c r="D22" s="11" t="s">
        <v>18</v>
      </c>
      <c r="E22" s="42"/>
      <c r="F22" s="40"/>
    </row>
    <row r="23" spans="1:6" x14ac:dyDescent="0.25">
      <c r="A23" s="134"/>
      <c r="B23" s="135"/>
      <c r="C23" s="11" t="s">
        <v>19</v>
      </c>
      <c r="D23" s="11" t="s">
        <v>13</v>
      </c>
      <c r="E23" s="42"/>
      <c r="F23" s="40"/>
    </row>
    <row r="24" spans="1:6" ht="15" customHeight="1" x14ac:dyDescent="0.25">
      <c r="A24" s="134">
        <v>12</v>
      </c>
      <c r="B24" s="135" t="s">
        <v>27</v>
      </c>
      <c r="C24" s="11" t="s">
        <v>28</v>
      </c>
      <c r="D24" s="11" t="s">
        <v>18</v>
      </c>
      <c r="E24" s="42"/>
      <c r="F24" s="40"/>
    </row>
    <row r="25" spans="1:6" x14ac:dyDescent="0.25">
      <c r="A25" s="134"/>
      <c r="B25" s="135"/>
      <c r="C25" s="11" t="s">
        <v>29</v>
      </c>
      <c r="D25" s="11" t="s">
        <v>18</v>
      </c>
      <c r="E25" s="42"/>
      <c r="F25" s="40"/>
    </row>
    <row r="26" spans="1:6" x14ac:dyDescent="0.25">
      <c r="A26" s="134"/>
      <c r="B26" s="135"/>
      <c r="C26" s="11" t="s">
        <v>30</v>
      </c>
      <c r="D26" s="11" t="s">
        <v>18</v>
      </c>
      <c r="E26" s="42"/>
      <c r="F26" s="40"/>
    </row>
    <row r="27" spans="1:6" x14ac:dyDescent="0.25">
      <c r="A27" s="134"/>
      <c r="B27" s="135"/>
      <c r="C27" s="11" t="s">
        <v>19</v>
      </c>
      <c r="D27" s="11" t="s">
        <v>13</v>
      </c>
      <c r="E27" s="42"/>
      <c r="F27" s="40"/>
    </row>
    <row r="28" spans="1:6" ht="15" customHeight="1" x14ac:dyDescent="0.25">
      <c r="A28" s="134">
        <v>13</v>
      </c>
      <c r="B28" s="135" t="s">
        <v>31</v>
      </c>
      <c r="C28" s="11" t="s">
        <v>32</v>
      </c>
      <c r="D28" s="11" t="s">
        <v>33</v>
      </c>
      <c r="E28" s="42">
        <v>1</v>
      </c>
      <c r="F28" s="40"/>
    </row>
    <row r="29" spans="1:6" x14ac:dyDescent="0.25">
      <c r="A29" s="134"/>
      <c r="B29" s="135"/>
      <c r="C29" s="11" t="s">
        <v>34</v>
      </c>
      <c r="D29" s="11" t="s">
        <v>18</v>
      </c>
      <c r="E29" s="42"/>
      <c r="F29" s="40"/>
    </row>
    <row r="30" spans="1:6" x14ac:dyDescent="0.25">
      <c r="A30" s="134"/>
      <c r="B30" s="135"/>
      <c r="C30" s="11" t="s">
        <v>35</v>
      </c>
      <c r="D30" s="11" t="s">
        <v>22</v>
      </c>
      <c r="E30" s="42"/>
      <c r="F30" s="40"/>
    </row>
    <row r="31" spans="1:6" x14ac:dyDescent="0.25">
      <c r="A31" s="134"/>
      <c r="B31" s="135"/>
      <c r="C31" s="11" t="s">
        <v>19</v>
      </c>
      <c r="D31" s="11" t="s">
        <v>13</v>
      </c>
      <c r="E31" s="42">
        <f>E28*38000</f>
        <v>38000</v>
      </c>
      <c r="F31" s="40"/>
    </row>
    <row r="32" spans="1:6" ht="15" customHeight="1" x14ac:dyDescent="0.25">
      <c r="A32" s="134">
        <v>14</v>
      </c>
      <c r="B32" s="135" t="s">
        <v>36</v>
      </c>
      <c r="C32" s="11" t="s">
        <v>37</v>
      </c>
      <c r="D32" s="11" t="s">
        <v>16</v>
      </c>
      <c r="E32" s="42"/>
      <c r="F32" s="40"/>
    </row>
    <row r="33" spans="1:6" x14ac:dyDescent="0.25">
      <c r="A33" s="134"/>
      <c r="B33" s="135"/>
      <c r="C33" s="11" t="s">
        <v>38</v>
      </c>
      <c r="D33" s="11" t="s">
        <v>18</v>
      </c>
      <c r="E33" s="42"/>
      <c r="F33" s="40"/>
    </row>
    <row r="34" spans="1:6" x14ac:dyDescent="0.25">
      <c r="A34" s="134"/>
      <c r="B34" s="135"/>
      <c r="C34" s="11" t="s">
        <v>39</v>
      </c>
      <c r="D34" s="11" t="s">
        <v>13</v>
      </c>
      <c r="E34" s="42"/>
      <c r="F34" s="40"/>
    </row>
    <row r="35" spans="1:6" ht="15" customHeight="1" x14ac:dyDescent="0.25">
      <c r="A35" s="5">
        <v>15</v>
      </c>
      <c r="B35" s="6" t="s">
        <v>40</v>
      </c>
      <c r="C35" s="10" t="s">
        <v>19</v>
      </c>
      <c r="D35" s="10" t="s">
        <v>13</v>
      </c>
      <c r="E35" s="42">
        <f>E34+E31+E27+E23+E19+E17</f>
        <v>93000</v>
      </c>
      <c r="F35" s="12"/>
    </row>
    <row r="36" spans="1:6" ht="15" customHeight="1" x14ac:dyDescent="0.25">
      <c r="A36" s="134">
        <v>16</v>
      </c>
      <c r="B36" s="135" t="s">
        <v>41</v>
      </c>
      <c r="C36" s="13" t="s">
        <v>42</v>
      </c>
      <c r="D36" s="13" t="s">
        <v>18</v>
      </c>
      <c r="E36" s="42"/>
      <c r="F36" s="12"/>
    </row>
    <row r="37" spans="1:6" x14ac:dyDescent="0.25">
      <c r="A37" s="134"/>
      <c r="B37" s="135"/>
      <c r="C37" s="13" t="s">
        <v>43</v>
      </c>
      <c r="D37" s="13" t="s">
        <v>18</v>
      </c>
      <c r="E37" s="42"/>
      <c r="F37" s="12"/>
    </row>
    <row r="38" spans="1:6" x14ac:dyDescent="0.25">
      <c r="A38" s="134"/>
      <c r="B38" s="135"/>
      <c r="C38" s="14" t="s">
        <v>44</v>
      </c>
      <c r="D38" s="14" t="s">
        <v>22</v>
      </c>
      <c r="E38" s="42"/>
      <c r="F38" s="12"/>
    </row>
    <row r="39" spans="1:6" x14ac:dyDescent="0.25">
      <c r="A39" s="134"/>
      <c r="B39" s="135"/>
      <c r="C39" s="13" t="s">
        <v>45</v>
      </c>
      <c r="D39" s="13" t="s">
        <v>18</v>
      </c>
      <c r="E39" s="42"/>
      <c r="F39" s="12"/>
    </row>
    <row r="40" spans="1:6" x14ac:dyDescent="0.25">
      <c r="A40" s="134"/>
      <c r="B40" s="135"/>
      <c r="C40" s="13" t="s">
        <v>46</v>
      </c>
      <c r="D40" s="13" t="s">
        <v>18</v>
      </c>
      <c r="E40" s="42"/>
      <c r="F40" s="12"/>
    </row>
    <row r="41" spans="1:6" x14ac:dyDescent="0.25">
      <c r="A41" s="134"/>
      <c r="B41" s="135"/>
      <c r="C41" s="67" t="s">
        <v>98</v>
      </c>
      <c r="D41" s="13" t="s">
        <v>18</v>
      </c>
      <c r="E41" s="42"/>
      <c r="F41" s="40"/>
    </row>
    <row r="42" spans="1:6" x14ac:dyDescent="0.25">
      <c r="A42" s="134"/>
      <c r="B42" s="135"/>
      <c r="C42" s="11" t="s">
        <v>48</v>
      </c>
      <c r="D42" s="11" t="s">
        <v>22</v>
      </c>
      <c r="E42" s="42"/>
      <c r="F42" s="40"/>
    </row>
    <row r="43" spans="1:6" x14ac:dyDescent="0.25">
      <c r="A43" s="134"/>
      <c r="B43" s="135"/>
      <c r="C43" s="11" t="s">
        <v>49</v>
      </c>
      <c r="D43" s="11" t="s">
        <v>22</v>
      </c>
      <c r="E43" s="42"/>
      <c r="F43" s="40"/>
    </row>
    <row r="44" spans="1:6" x14ac:dyDescent="0.25">
      <c r="A44" s="134"/>
      <c r="B44" s="135"/>
      <c r="C44" s="11" t="s">
        <v>19</v>
      </c>
      <c r="D44" s="11" t="s">
        <v>13</v>
      </c>
      <c r="E44" s="42"/>
      <c r="F44" s="68"/>
    </row>
    <row r="45" spans="1:6" x14ac:dyDescent="0.25">
      <c r="A45" s="134">
        <v>17</v>
      </c>
      <c r="B45" s="135" t="s">
        <v>50</v>
      </c>
      <c r="C45" s="11" t="s">
        <v>51</v>
      </c>
      <c r="D45" s="11" t="s">
        <v>18</v>
      </c>
      <c r="E45" s="42"/>
      <c r="F45" s="68"/>
    </row>
    <row r="46" spans="1:6" x14ac:dyDescent="0.25">
      <c r="A46" s="134"/>
      <c r="B46" s="135"/>
      <c r="C46" s="13" t="s">
        <v>47</v>
      </c>
      <c r="D46" s="13" t="s">
        <v>18</v>
      </c>
      <c r="E46" s="42"/>
      <c r="F46" s="68"/>
    </row>
    <row r="47" spans="1:6" x14ac:dyDescent="0.25">
      <c r="A47" s="134"/>
      <c r="B47" s="135"/>
      <c r="C47" s="11" t="s">
        <v>99</v>
      </c>
      <c r="D47" s="11" t="s">
        <v>22</v>
      </c>
      <c r="E47" s="42"/>
      <c r="F47" s="12"/>
    </row>
    <row r="48" spans="1:6" x14ac:dyDescent="0.25">
      <c r="A48" s="134"/>
      <c r="B48" s="135"/>
      <c r="C48" s="11" t="s">
        <v>19</v>
      </c>
      <c r="D48" s="11" t="s">
        <v>13</v>
      </c>
      <c r="E48" s="42">
        <f>120000/2</f>
        <v>60000</v>
      </c>
      <c r="F48" s="12"/>
    </row>
    <row r="49" spans="1:6" x14ac:dyDescent="0.25">
      <c r="A49" s="134">
        <v>18</v>
      </c>
      <c r="B49" s="135" t="s">
        <v>52</v>
      </c>
      <c r="C49" s="11" t="s">
        <v>53</v>
      </c>
      <c r="D49" s="11" t="s">
        <v>18</v>
      </c>
      <c r="E49" s="42"/>
      <c r="F49" s="68"/>
    </row>
    <row r="50" spans="1:6" x14ac:dyDescent="0.25">
      <c r="A50" s="134"/>
      <c r="B50" s="135"/>
      <c r="C50" s="15" t="s">
        <v>54</v>
      </c>
      <c r="D50" s="15" t="s">
        <v>22</v>
      </c>
      <c r="E50" s="42"/>
      <c r="F50" s="68"/>
    </row>
    <row r="51" spans="1:6" x14ac:dyDescent="0.25">
      <c r="A51" s="134"/>
      <c r="B51" s="135"/>
      <c r="C51" s="11" t="s">
        <v>19</v>
      </c>
      <c r="D51" s="11" t="s">
        <v>13</v>
      </c>
      <c r="E51" s="42"/>
      <c r="F51" s="68"/>
    </row>
    <row r="52" spans="1:6" ht="15" customHeight="1" x14ac:dyDescent="0.25">
      <c r="A52" s="134">
        <v>19</v>
      </c>
      <c r="B52" s="135" t="s">
        <v>55</v>
      </c>
      <c r="C52" s="15" t="s">
        <v>56</v>
      </c>
      <c r="D52" s="15" t="s">
        <v>18</v>
      </c>
      <c r="E52" s="42"/>
      <c r="F52" s="68"/>
    </row>
    <row r="53" spans="1:6" x14ac:dyDescent="0.25">
      <c r="A53" s="134"/>
      <c r="B53" s="135"/>
      <c r="C53" s="15" t="s">
        <v>54</v>
      </c>
      <c r="D53" s="15" t="s">
        <v>22</v>
      </c>
      <c r="E53" s="42"/>
      <c r="F53" s="68"/>
    </row>
    <row r="54" spans="1:6" x14ac:dyDescent="0.25">
      <c r="A54" s="134"/>
      <c r="B54" s="135"/>
      <c r="C54" s="11" t="s">
        <v>19</v>
      </c>
      <c r="D54" s="11" t="s">
        <v>13</v>
      </c>
      <c r="E54" s="42"/>
      <c r="F54" s="68"/>
    </row>
    <row r="55" spans="1:6" x14ac:dyDescent="0.25">
      <c r="A55" s="5"/>
      <c r="B55" s="69"/>
      <c r="C55" s="11"/>
      <c r="D55" s="70"/>
      <c r="E55" s="42"/>
      <c r="F55" s="68"/>
    </row>
    <row r="56" spans="1:6" ht="23.25" customHeight="1" x14ac:dyDescent="0.25">
      <c r="A56" s="16"/>
      <c r="B56" s="142" t="s">
        <v>57</v>
      </c>
      <c r="C56" s="143"/>
      <c r="D56" s="17" t="s">
        <v>13</v>
      </c>
      <c r="E56" s="42">
        <f>E13*0.05</f>
        <v>10930.608</v>
      </c>
      <c r="F56" s="71"/>
    </row>
    <row r="57" spans="1:6" ht="15" customHeight="1" x14ac:dyDescent="0.25">
      <c r="A57" s="5">
        <v>20</v>
      </c>
      <c r="B57" s="144" t="s">
        <v>58</v>
      </c>
      <c r="C57" s="145"/>
      <c r="D57" s="11" t="s">
        <v>13</v>
      </c>
      <c r="E57" s="42">
        <f>E13*0.15</f>
        <v>32791.824000000001</v>
      </c>
      <c r="F57" s="68"/>
    </row>
    <row r="58" spans="1:6" ht="15" customHeight="1" x14ac:dyDescent="0.25">
      <c r="A58" s="5">
        <v>21</v>
      </c>
      <c r="B58" s="146" t="s">
        <v>59</v>
      </c>
      <c r="C58" s="147"/>
      <c r="D58" s="19" t="s">
        <v>13</v>
      </c>
      <c r="E58" s="42">
        <f>E57+E56+E54+E51+E48+E44</f>
        <v>103722.432</v>
      </c>
      <c r="F58" s="12"/>
    </row>
    <row r="59" spans="1:6" x14ac:dyDescent="0.25">
      <c r="A59" s="5">
        <v>22</v>
      </c>
      <c r="B59" s="148" t="s">
        <v>80</v>
      </c>
      <c r="C59" s="149"/>
      <c r="D59" s="19" t="s">
        <v>13</v>
      </c>
      <c r="E59" s="42">
        <f>E58+E35</f>
        <v>196722.432</v>
      </c>
      <c r="F59" s="40"/>
    </row>
    <row r="60" spans="1:6" hidden="1" x14ac:dyDescent="0.25">
      <c r="A60" s="5">
        <v>24</v>
      </c>
      <c r="B60" s="162" t="s">
        <v>100</v>
      </c>
      <c r="C60" s="163"/>
      <c r="D60" s="72" t="s">
        <v>13</v>
      </c>
      <c r="E60" s="42"/>
      <c r="F60" s="73"/>
    </row>
    <row r="61" spans="1:6" s="25" customFormat="1" ht="12.75" hidden="1" x14ac:dyDescent="0.2">
      <c r="A61" s="74"/>
      <c r="B61" s="164" t="s">
        <v>101</v>
      </c>
      <c r="C61" s="164"/>
      <c r="D61" s="75" t="s">
        <v>13</v>
      </c>
      <c r="E61" s="42"/>
      <c r="F61" s="76"/>
    </row>
    <row r="62" spans="1:6" s="25" customFormat="1" x14ac:dyDescent="0.25">
      <c r="A62" s="21"/>
      <c r="B62" s="156" t="s">
        <v>82</v>
      </c>
      <c r="C62" s="156"/>
      <c r="D62" s="27"/>
      <c r="E62" s="45"/>
    </row>
    <row r="63" spans="1:6" x14ac:dyDescent="0.25">
      <c r="A63" s="26"/>
      <c r="B63" s="29" t="s">
        <v>83</v>
      </c>
      <c r="C63" s="30"/>
      <c r="D63" s="153" t="s">
        <v>84</v>
      </c>
      <c r="E63" s="153"/>
    </row>
    <row r="64" spans="1:6" x14ac:dyDescent="0.25">
      <c r="A64" s="26"/>
      <c r="B64" s="29" t="s">
        <v>85</v>
      </c>
      <c r="C64" s="30"/>
      <c r="D64" s="153" t="s">
        <v>69</v>
      </c>
      <c r="E64" s="153"/>
    </row>
    <row r="65" spans="1:5" x14ac:dyDescent="0.25">
      <c r="A65" s="26"/>
      <c r="B65" s="29" t="s">
        <v>65</v>
      </c>
      <c r="C65" s="29"/>
      <c r="D65" s="27"/>
      <c r="E65" s="46"/>
    </row>
    <row r="66" spans="1:5" x14ac:dyDescent="0.25">
      <c r="A66" s="26"/>
      <c r="B66" s="141" t="s">
        <v>66</v>
      </c>
      <c r="C66" s="141"/>
      <c r="D66" s="32"/>
      <c r="E66" s="46"/>
    </row>
    <row r="67" spans="1:5" x14ac:dyDescent="0.25">
      <c r="A67" s="26"/>
      <c r="B67" s="33" t="s">
        <v>67</v>
      </c>
      <c r="C67" s="34"/>
      <c r="D67" s="32"/>
      <c r="E67" s="46"/>
    </row>
    <row r="68" spans="1:5" x14ac:dyDescent="0.25">
      <c r="A68" s="26"/>
      <c r="B68" s="35" t="s">
        <v>67</v>
      </c>
      <c r="C68" s="34"/>
      <c r="D68" s="32"/>
      <c r="E68" s="46"/>
    </row>
    <row r="69" spans="1:5" x14ac:dyDescent="0.25">
      <c r="A69" s="26"/>
      <c r="B69" s="35" t="s">
        <v>68</v>
      </c>
      <c r="C69" s="34"/>
      <c r="D69" s="32"/>
      <c r="E69" s="46"/>
    </row>
  </sheetData>
  <mergeCells count="42">
    <mergeCell ref="D63:E63"/>
    <mergeCell ref="D64:E64"/>
    <mergeCell ref="B66:C66"/>
    <mergeCell ref="A52:A54"/>
    <mergeCell ref="B52:B54"/>
    <mergeCell ref="B56:C56"/>
    <mergeCell ref="B57:C57"/>
    <mergeCell ref="B58:C58"/>
    <mergeCell ref="B59:C59"/>
    <mergeCell ref="B60:C60"/>
    <mergeCell ref="B61:C61"/>
    <mergeCell ref="B62:C62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E58" sqref="E58:E59"/>
    </sheetView>
  </sheetViews>
  <sheetFormatPr defaultRowHeight="15" x14ac:dyDescent="0.25"/>
  <cols>
    <col min="1" max="1" width="6.42578125" style="77" bestFit="1" customWidth="1"/>
    <col min="2" max="2" width="42" style="78" customWidth="1"/>
    <col min="3" max="3" width="27.140625" style="128" customWidth="1"/>
    <col min="4" max="4" width="12.85546875" style="128" customWidth="1"/>
    <col min="5" max="5" width="12.28515625" style="129" customWidth="1"/>
    <col min="6" max="6" width="12.85546875" style="79" hidden="1" customWidth="1"/>
    <col min="7" max="7" width="9.5703125" style="79" bestFit="1" customWidth="1"/>
    <col min="8" max="16384" width="9.140625" style="79"/>
  </cols>
  <sheetData>
    <row r="1" spans="1:8" x14ac:dyDescent="0.25">
      <c r="C1" s="176" t="s">
        <v>70</v>
      </c>
      <c r="D1" s="176"/>
      <c r="E1" s="176"/>
      <c r="F1" s="176"/>
    </row>
    <row r="2" spans="1:8" x14ac:dyDescent="0.25">
      <c r="C2" s="176" t="s">
        <v>71</v>
      </c>
      <c r="D2" s="176"/>
      <c r="E2" s="176"/>
      <c r="F2" s="176"/>
    </row>
    <row r="3" spans="1:8" x14ac:dyDescent="0.25">
      <c r="C3" s="176" t="s">
        <v>72</v>
      </c>
      <c r="D3" s="176"/>
      <c r="E3" s="176"/>
      <c r="F3" s="176"/>
    </row>
    <row r="4" spans="1:8" x14ac:dyDescent="0.25">
      <c r="C4" s="177" t="s">
        <v>102</v>
      </c>
      <c r="D4" s="176"/>
      <c r="E4" s="176"/>
      <c r="F4" s="176"/>
    </row>
    <row r="5" spans="1:8" s="1" customFormat="1" ht="28.5" customHeight="1" thickBot="1" x14ac:dyDescent="0.25">
      <c r="A5" s="178" t="s">
        <v>103</v>
      </c>
      <c r="B5" s="178"/>
      <c r="C5" s="178"/>
      <c r="D5" s="178"/>
      <c r="E5" s="178"/>
      <c r="F5" s="47"/>
    </row>
    <row r="6" spans="1:8" s="4" customFormat="1" ht="26.25" thickBot="1" x14ac:dyDescent="0.25">
      <c r="A6" s="80" t="s">
        <v>1</v>
      </c>
      <c r="B6" s="179" t="s">
        <v>3</v>
      </c>
      <c r="C6" s="180"/>
      <c r="D6" s="81" t="s">
        <v>4</v>
      </c>
      <c r="E6" s="82" t="s">
        <v>104</v>
      </c>
      <c r="F6" s="49" t="s">
        <v>89</v>
      </c>
    </row>
    <row r="7" spans="1:8" s="4" customFormat="1" x14ac:dyDescent="0.25">
      <c r="A7" s="83">
        <v>1</v>
      </c>
      <c r="B7" s="84" t="s">
        <v>6</v>
      </c>
      <c r="C7" s="85" t="s">
        <v>7</v>
      </c>
      <c r="D7" s="85"/>
      <c r="E7" s="86"/>
      <c r="F7" s="87"/>
      <c r="G7" s="88"/>
      <c r="H7" s="88"/>
    </row>
    <row r="8" spans="1:8" s="4" customFormat="1" x14ac:dyDescent="0.25">
      <c r="A8" s="89">
        <v>2</v>
      </c>
      <c r="B8" s="84" t="s">
        <v>90</v>
      </c>
      <c r="C8" s="90" t="s">
        <v>91</v>
      </c>
      <c r="D8" s="86"/>
      <c r="E8" s="86"/>
      <c r="F8" s="87"/>
      <c r="G8" s="88"/>
      <c r="H8" s="88"/>
    </row>
    <row r="9" spans="1:8" s="4" customFormat="1" x14ac:dyDescent="0.25">
      <c r="A9" s="89">
        <v>5</v>
      </c>
      <c r="B9" s="91" t="s">
        <v>11</v>
      </c>
      <c r="C9" s="92" t="s">
        <v>12</v>
      </c>
      <c r="D9" s="86"/>
      <c r="E9" s="86"/>
      <c r="F9" s="87"/>
      <c r="G9" s="88"/>
      <c r="H9" s="88"/>
    </row>
    <row r="10" spans="1:8" s="4" customFormat="1" x14ac:dyDescent="0.25">
      <c r="A10" s="89"/>
      <c r="B10" s="84" t="s">
        <v>0</v>
      </c>
      <c r="C10" s="84"/>
      <c r="D10" s="93" t="s">
        <v>16</v>
      </c>
      <c r="E10" s="131">
        <v>3358</v>
      </c>
      <c r="F10" s="87"/>
      <c r="G10" s="88"/>
      <c r="H10" s="88"/>
    </row>
    <row r="11" spans="1:8" s="4" customFormat="1" x14ac:dyDescent="0.25">
      <c r="A11" s="89"/>
      <c r="B11" s="170" t="s">
        <v>105</v>
      </c>
      <c r="C11" s="172"/>
      <c r="D11" s="93" t="s">
        <v>13</v>
      </c>
      <c r="E11" s="131">
        <v>-8673</v>
      </c>
      <c r="F11" s="87"/>
      <c r="G11" s="88"/>
      <c r="H11" s="88"/>
    </row>
    <row r="12" spans="1:8" s="4" customFormat="1" x14ac:dyDescent="0.25">
      <c r="A12" s="89"/>
      <c r="B12" s="173" t="s">
        <v>106</v>
      </c>
      <c r="C12" s="174"/>
      <c r="D12" s="92" t="s">
        <v>13</v>
      </c>
      <c r="E12" s="132">
        <v>162816</v>
      </c>
      <c r="F12" s="87"/>
      <c r="G12" s="88"/>
      <c r="H12" s="88"/>
    </row>
    <row r="13" spans="1:8" s="4" customFormat="1" x14ac:dyDescent="0.25">
      <c r="A13" s="89"/>
      <c r="B13" s="173" t="s">
        <v>107</v>
      </c>
      <c r="C13" s="174"/>
      <c r="D13" s="92" t="s">
        <v>13</v>
      </c>
      <c r="E13" s="94">
        <f>E12-E11</f>
        <v>171489</v>
      </c>
      <c r="F13" s="87"/>
      <c r="G13" s="88"/>
      <c r="H13" s="88"/>
    </row>
    <row r="14" spans="1:8" s="4" customFormat="1" ht="15.75" thickBot="1" x14ac:dyDescent="0.3">
      <c r="A14" s="95">
        <v>6</v>
      </c>
      <c r="B14" s="139" t="s">
        <v>111</v>
      </c>
      <c r="C14" s="175"/>
      <c r="D14" s="96" t="s">
        <v>13</v>
      </c>
      <c r="E14" s="97">
        <f>E59</f>
        <v>85021.15</v>
      </c>
      <c r="F14" s="98"/>
      <c r="G14" s="99"/>
      <c r="H14" s="100"/>
    </row>
    <row r="15" spans="1:8" x14ac:dyDescent="0.25">
      <c r="A15" s="169">
        <v>7</v>
      </c>
      <c r="B15" s="135" t="s">
        <v>14</v>
      </c>
      <c r="C15" s="11" t="s">
        <v>76</v>
      </c>
      <c r="D15" s="11" t="s">
        <v>16</v>
      </c>
      <c r="E15" s="101"/>
      <c r="F15" s="102"/>
    </row>
    <row r="16" spans="1:8" x14ac:dyDescent="0.25">
      <c r="A16" s="169"/>
      <c r="B16" s="135"/>
      <c r="C16" s="11" t="s">
        <v>17</v>
      </c>
      <c r="D16" s="11" t="s">
        <v>18</v>
      </c>
      <c r="E16" s="101"/>
      <c r="F16" s="102"/>
    </row>
    <row r="17" spans="1:6" x14ac:dyDescent="0.25">
      <c r="A17" s="169"/>
      <c r="B17" s="135"/>
      <c r="C17" s="11" t="s">
        <v>19</v>
      </c>
      <c r="D17" s="11" t="s">
        <v>13</v>
      </c>
      <c r="E17" s="101"/>
      <c r="F17" s="102"/>
    </row>
    <row r="18" spans="1:6" x14ac:dyDescent="0.25">
      <c r="A18" s="169">
        <v>8</v>
      </c>
      <c r="B18" s="135" t="s">
        <v>20</v>
      </c>
      <c r="C18" s="11" t="s">
        <v>96</v>
      </c>
      <c r="D18" s="11" t="s">
        <v>22</v>
      </c>
      <c r="E18" s="103"/>
      <c r="F18" s="102"/>
    </row>
    <row r="19" spans="1:6" x14ac:dyDescent="0.25">
      <c r="A19" s="169"/>
      <c r="B19" s="135"/>
      <c r="C19" s="11" t="s">
        <v>19</v>
      </c>
      <c r="D19" s="11" t="s">
        <v>13</v>
      </c>
      <c r="E19" s="101"/>
      <c r="F19" s="102"/>
    </row>
    <row r="20" spans="1:6" ht="15" customHeight="1" x14ac:dyDescent="0.25">
      <c r="A20" s="169">
        <v>9</v>
      </c>
      <c r="B20" s="135" t="s">
        <v>23</v>
      </c>
      <c r="C20" s="11" t="s">
        <v>24</v>
      </c>
      <c r="D20" s="11" t="s">
        <v>18</v>
      </c>
      <c r="E20" s="101"/>
      <c r="F20" s="102"/>
    </row>
    <row r="21" spans="1:6" x14ac:dyDescent="0.25">
      <c r="A21" s="169"/>
      <c r="B21" s="135"/>
      <c r="C21" s="11" t="s">
        <v>19</v>
      </c>
      <c r="D21" s="11" t="s">
        <v>13</v>
      </c>
      <c r="E21" s="101"/>
      <c r="F21" s="102"/>
    </row>
    <row r="22" spans="1:6" ht="15" customHeight="1" x14ac:dyDescent="0.25">
      <c r="A22" s="169">
        <v>10</v>
      </c>
      <c r="B22" s="135" t="s">
        <v>25</v>
      </c>
      <c r="C22" s="11" t="s">
        <v>26</v>
      </c>
      <c r="D22" s="11" t="s">
        <v>18</v>
      </c>
      <c r="E22" s="101"/>
      <c r="F22" s="102"/>
    </row>
    <row r="23" spans="1:6" x14ac:dyDescent="0.25">
      <c r="A23" s="169"/>
      <c r="B23" s="135"/>
      <c r="C23" s="11" t="s">
        <v>19</v>
      </c>
      <c r="D23" s="11" t="s">
        <v>13</v>
      </c>
      <c r="E23" s="101"/>
      <c r="F23" s="102"/>
    </row>
    <row r="24" spans="1:6" ht="15" customHeight="1" x14ac:dyDescent="0.25">
      <c r="A24" s="169">
        <v>12</v>
      </c>
      <c r="B24" s="135" t="s">
        <v>27</v>
      </c>
      <c r="C24" s="11" t="s">
        <v>28</v>
      </c>
      <c r="D24" s="11" t="s">
        <v>18</v>
      </c>
      <c r="E24" s="101"/>
      <c r="F24" s="102"/>
    </row>
    <row r="25" spans="1:6" x14ac:dyDescent="0.25">
      <c r="A25" s="169"/>
      <c r="B25" s="135"/>
      <c r="C25" s="11" t="s">
        <v>29</v>
      </c>
      <c r="D25" s="11" t="s">
        <v>18</v>
      </c>
      <c r="E25" s="101"/>
      <c r="F25" s="102"/>
    </row>
    <row r="26" spans="1:6" x14ac:dyDescent="0.25">
      <c r="A26" s="169"/>
      <c r="B26" s="135"/>
      <c r="C26" s="11" t="s">
        <v>30</v>
      </c>
      <c r="D26" s="11" t="s">
        <v>18</v>
      </c>
      <c r="E26" s="101"/>
      <c r="F26" s="102"/>
    </row>
    <row r="27" spans="1:6" x14ac:dyDescent="0.25">
      <c r="A27" s="169"/>
      <c r="B27" s="135"/>
      <c r="C27" s="11" t="s">
        <v>19</v>
      </c>
      <c r="D27" s="11" t="s">
        <v>13</v>
      </c>
      <c r="E27" s="101"/>
      <c r="F27" s="102"/>
    </row>
    <row r="28" spans="1:6" ht="15" customHeight="1" x14ac:dyDescent="0.25">
      <c r="A28" s="169">
        <v>13</v>
      </c>
      <c r="B28" s="135" t="s">
        <v>31</v>
      </c>
      <c r="C28" s="11" t="s">
        <v>32</v>
      </c>
      <c r="D28" s="11" t="s">
        <v>33</v>
      </c>
      <c r="E28" s="101"/>
      <c r="F28" s="102"/>
    </row>
    <row r="29" spans="1:6" x14ac:dyDescent="0.25">
      <c r="A29" s="169"/>
      <c r="B29" s="135"/>
      <c r="C29" s="11" t="s">
        <v>34</v>
      </c>
      <c r="D29" s="11" t="s">
        <v>18</v>
      </c>
      <c r="E29" s="101"/>
      <c r="F29" s="102"/>
    </row>
    <row r="30" spans="1:6" x14ac:dyDescent="0.25">
      <c r="A30" s="169"/>
      <c r="B30" s="135"/>
      <c r="C30" s="11" t="s">
        <v>35</v>
      </c>
      <c r="D30" s="11" t="s">
        <v>22</v>
      </c>
      <c r="E30" s="101"/>
      <c r="F30" s="102"/>
    </row>
    <row r="31" spans="1:6" x14ac:dyDescent="0.25">
      <c r="A31" s="169"/>
      <c r="B31" s="135"/>
      <c r="C31" s="11" t="s">
        <v>19</v>
      </c>
      <c r="D31" s="11" t="s">
        <v>13</v>
      </c>
      <c r="E31" s="101"/>
      <c r="F31" s="102"/>
    </row>
    <row r="32" spans="1:6" ht="15" customHeight="1" x14ac:dyDescent="0.25">
      <c r="A32" s="169">
        <v>14</v>
      </c>
      <c r="B32" s="135" t="s">
        <v>36</v>
      </c>
      <c r="C32" s="11" t="s">
        <v>37</v>
      </c>
      <c r="D32" s="11" t="s">
        <v>16</v>
      </c>
      <c r="E32" s="101"/>
      <c r="F32" s="102"/>
    </row>
    <row r="33" spans="1:6" x14ac:dyDescent="0.25">
      <c r="A33" s="169"/>
      <c r="B33" s="135"/>
      <c r="C33" s="11" t="s">
        <v>38</v>
      </c>
      <c r="D33" s="11" t="s">
        <v>18</v>
      </c>
      <c r="E33" s="101"/>
      <c r="F33" s="102"/>
    </row>
    <row r="34" spans="1:6" x14ac:dyDescent="0.25">
      <c r="A34" s="169"/>
      <c r="B34" s="135"/>
      <c r="C34" s="11" t="s">
        <v>39</v>
      </c>
      <c r="D34" s="11" t="s">
        <v>13</v>
      </c>
      <c r="E34" s="101"/>
      <c r="F34" s="102"/>
    </row>
    <row r="35" spans="1:6" ht="15" customHeight="1" x14ac:dyDescent="0.25">
      <c r="A35" s="104">
        <v>15</v>
      </c>
      <c r="B35" s="6" t="s">
        <v>40</v>
      </c>
      <c r="C35" s="105" t="s">
        <v>19</v>
      </c>
      <c r="D35" s="105" t="s">
        <v>13</v>
      </c>
      <c r="E35" s="101">
        <f>E34+E31+E27+E23+E19+E17</f>
        <v>0</v>
      </c>
      <c r="F35" s="106"/>
    </row>
    <row r="36" spans="1:6" ht="15" customHeight="1" x14ac:dyDescent="0.25">
      <c r="A36" s="169">
        <v>16</v>
      </c>
      <c r="B36" s="135" t="s">
        <v>41</v>
      </c>
      <c r="C36" s="13" t="s">
        <v>42</v>
      </c>
      <c r="D36" s="13" t="s">
        <v>18</v>
      </c>
      <c r="E36" s="101"/>
      <c r="F36" s="106"/>
    </row>
    <row r="37" spans="1:6" x14ac:dyDescent="0.25">
      <c r="A37" s="169"/>
      <c r="B37" s="135"/>
      <c r="C37" s="13" t="s">
        <v>43</v>
      </c>
      <c r="D37" s="13" t="s">
        <v>18</v>
      </c>
      <c r="E37" s="101"/>
      <c r="F37" s="106"/>
    </row>
    <row r="38" spans="1:6" x14ac:dyDescent="0.25">
      <c r="A38" s="169"/>
      <c r="B38" s="135"/>
      <c r="C38" s="14" t="s">
        <v>108</v>
      </c>
      <c r="D38" s="14" t="s">
        <v>22</v>
      </c>
      <c r="E38" s="101"/>
      <c r="F38" s="106"/>
    </row>
    <row r="39" spans="1:6" x14ac:dyDescent="0.25">
      <c r="A39" s="169"/>
      <c r="B39" s="135"/>
      <c r="C39" s="13" t="s">
        <v>45</v>
      </c>
      <c r="D39" s="13" t="s">
        <v>18</v>
      </c>
      <c r="E39" s="101"/>
      <c r="F39" s="106"/>
    </row>
    <row r="40" spans="1:6" x14ac:dyDescent="0.25">
      <c r="A40" s="169"/>
      <c r="B40" s="135"/>
      <c r="C40" s="13" t="s">
        <v>46</v>
      </c>
      <c r="D40" s="13" t="s">
        <v>18</v>
      </c>
      <c r="E40" s="101"/>
      <c r="F40" s="106"/>
    </row>
    <row r="41" spans="1:6" x14ac:dyDescent="0.25">
      <c r="A41" s="169"/>
      <c r="B41" s="135"/>
      <c r="C41" s="107" t="s">
        <v>98</v>
      </c>
      <c r="D41" s="13" t="s">
        <v>18</v>
      </c>
      <c r="E41" s="101"/>
      <c r="F41" s="102"/>
    </row>
    <row r="42" spans="1:6" x14ac:dyDescent="0.25">
      <c r="A42" s="169"/>
      <c r="B42" s="135"/>
      <c r="C42" s="11" t="s">
        <v>48</v>
      </c>
      <c r="D42" s="11" t="s">
        <v>22</v>
      </c>
      <c r="E42" s="101"/>
      <c r="F42" s="102"/>
    </row>
    <row r="43" spans="1:6" x14ac:dyDescent="0.25">
      <c r="A43" s="169"/>
      <c r="B43" s="135"/>
      <c r="C43" s="11" t="s">
        <v>49</v>
      </c>
      <c r="D43" s="11" t="s">
        <v>22</v>
      </c>
      <c r="E43" s="101">
        <v>50</v>
      </c>
      <c r="F43" s="102"/>
    </row>
    <row r="44" spans="1:6" x14ac:dyDescent="0.25">
      <c r="A44" s="169"/>
      <c r="B44" s="135"/>
      <c r="C44" s="11" t="s">
        <v>19</v>
      </c>
      <c r="D44" s="11" t="s">
        <v>13</v>
      </c>
      <c r="E44" s="108">
        <f>E43*250</f>
        <v>12500</v>
      </c>
      <c r="F44" s="109"/>
    </row>
    <row r="45" spans="1:6" x14ac:dyDescent="0.25">
      <c r="A45" s="169">
        <v>17</v>
      </c>
      <c r="B45" s="135" t="s">
        <v>50</v>
      </c>
      <c r="C45" s="11" t="s">
        <v>51</v>
      </c>
      <c r="D45" s="11" t="s">
        <v>18</v>
      </c>
      <c r="E45" s="101"/>
      <c r="F45" s="109"/>
    </row>
    <row r="46" spans="1:6" x14ac:dyDescent="0.25">
      <c r="A46" s="169"/>
      <c r="B46" s="135"/>
      <c r="C46" s="110" t="s">
        <v>49</v>
      </c>
      <c r="D46" s="13" t="s">
        <v>18</v>
      </c>
      <c r="E46" s="101">
        <v>50</v>
      </c>
      <c r="F46" s="109"/>
    </row>
    <row r="47" spans="1:6" x14ac:dyDescent="0.25">
      <c r="A47" s="169"/>
      <c r="B47" s="135"/>
      <c r="C47" s="11" t="s">
        <v>99</v>
      </c>
      <c r="D47" s="11" t="s">
        <v>22</v>
      </c>
      <c r="E47" s="101"/>
      <c r="F47" s="106"/>
    </row>
    <row r="48" spans="1:6" x14ac:dyDescent="0.25">
      <c r="A48" s="169"/>
      <c r="B48" s="135"/>
      <c r="C48" s="11" t="s">
        <v>19</v>
      </c>
      <c r="D48" s="11" t="s">
        <v>13</v>
      </c>
      <c r="E48" s="101">
        <f>E46*250</f>
        <v>12500</v>
      </c>
      <c r="F48" s="106"/>
    </row>
    <row r="49" spans="1:6" x14ac:dyDescent="0.25">
      <c r="A49" s="169">
        <v>18</v>
      </c>
      <c r="B49" s="135" t="s">
        <v>52</v>
      </c>
      <c r="C49" s="11" t="s">
        <v>53</v>
      </c>
      <c r="D49" s="11" t="s">
        <v>18</v>
      </c>
      <c r="E49" s="101"/>
      <c r="F49" s="109"/>
    </row>
    <row r="50" spans="1:6" x14ac:dyDescent="0.25">
      <c r="A50" s="169"/>
      <c r="B50" s="135"/>
      <c r="C50" s="110" t="s">
        <v>54</v>
      </c>
      <c r="D50" s="110" t="s">
        <v>22</v>
      </c>
      <c r="E50" s="101"/>
      <c r="F50" s="109"/>
    </row>
    <row r="51" spans="1:6" x14ac:dyDescent="0.25">
      <c r="A51" s="169"/>
      <c r="B51" s="135"/>
      <c r="C51" s="11" t="s">
        <v>19</v>
      </c>
      <c r="D51" s="11" t="s">
        <v>13</v>
      </c>
      <c r="E51" s="101"/>
      <c r="F51" s="109"/>
    </row>
    <row r="52" spans="1:6" ht="15" customHeight="1" x14ac:dyDescent="0.25">
      <c r="A52" s="169">
        <v>19</v>
      </c>
      <c r="B52" s="135" t="s">
        <v>55</v>
      </c>
      <c r="C52" s="110" t="s">
        <v>56</v>
      </c>
      <c r="D52" s="110" t="s">
        <v>18</v>
      </c>
      <c r="E52" s="101"/>
      <c r="F52" s="109"/>
    </row>
    <row r="53" spans="1:6" x14ac:dyDescent="0.25">
      <c r="A53" s="169"/>
      <c r="B53" s="135"/>
      <c r="C53" s="110" t="s">
        <v>79</v>
      </c>
      <c r="D53" s="110" t="s">
        <v>22</v>
      </c>
      <c r="E53" s="101"/>
      <c r="F53" s="109"/>
    </row>
    <row r="54" spans="1:6" x14ac:dyDescent="0.25">
      <c r="A54" s="169"/>
      <c r="B54" s="135"/>
      <c r="C54" s="11" t="s">
        <v>19</v>
      </c>
      <c r="D54" s="11" t="s">
        <v>13</v>
      </c>
      <c r="E54" s="101"/>
      <c r="F54" s="109"/>
    </row>
    <row r="55" spans="1:6" x14ac:dyDescent="0.25">
      <c r="A55" s="104"/>
      <c r="B55" s="69"/>
      <c r="C55" s="11"/>
      <c r="D55" s="70"/>
      <c r="E55" s="101"/>
      <c r="F55" s="109"/>
    </row>
    <row r="56" spans="1:6" ht="23.25" customHeight="1" x14ac:dyDescent="0.25">
      <c r="A56" s="83"/>
      <c r="B56" s="170" t="s">
        <v>57</v>
      </c>
      <c r="C56" s="171"/>
      <c r="D56" s="111" t="s">
        <v>13</v>
      </c>
      <c r="E56" s="101">
        <f>E13*0.1</f>
        <v>17148.900000000001</v>
      </c>
      <c r="F56" s="112"/>
    </row>
    <row r="57" spans="1:6" ht="15" customHeight="1" x14ac:dyDescent="0.25">
      <c r="A57" s="104">
        <v>20</v>
      </c>
      <c r="B57" s="144" t="s">
        <v>58</v>
      </c>
      <c r="C57" s="145"/>
      <c r="D57" s="11" t="s">
        <v>13</v>
      </c>
      <c r="E57" s="101">
        <f>E13*0.25</f>
        <v>42872.25</v>
      </c>
      <c r="F57" s="109"/>
    </row>
    <row r="58" spans="1:6" ht="15" customHeight="1" x14ac:dyDescent="0.25">
      <c r="A58" s="104">
        <v>21</v>
      </c>
      <c r="B58" s="146" t="s">
        <v>59</v>
      </c>
      <c r="C58" s="147"/>
      <c r="D58" s="19" t="s">
        <v>13</v>
      </c>
      <c r="E58" s="133">
        <f>E57+E56+E54+E51+E48+E44</f>
        <v>85021.15</v>
      </c>
      <c r="F58" s="106"/>
    </row>
    <row r="59" spans="1:6" x14ac:dyDescent="0.25">
      <c r="A59" s="104">
        <v>22</v>
      </c>
      <c r="B59" s="148" t="s">
        <v>80</v>
      </c>
      <c r="C59" s="149"/>
      <c r="D59" s="19" t="s">
        <v>13</v>
      </c>
      <c r="E59" s="133">
        <f>E58+E35</f>
        <v>85021.15</v>
      </c>
      <c r="F59" s="102"/>
    </row>
    <row r="60" spans="1:6" hidden="1" x14ac:dyDescent="0.25">
      <c r="A60" s="104">
        <v>24</v>
      </c>
      <c r="B60" s="162" t="s">
        <v>100</v>
      </c>
      <c r="C60" s="163"/>
      <c r="D60" s="72" t="s">
        <v>13</v>
      </c>
      <c r="E60" s="101"/>
      <c r="F60" s="113"/>
    </row>
    <row r="61" spans="1:6" s="117" customFormat="1" ht="12.75" hidden="1" x14ac:dyDescent="0.2">
      <c r="A61" s="114"/>
      <c r="B61" s="165" t="s">
        <v>101</v>
      </c>
      <c r="C61" s="165"/>
      <c r="D61" s="115" t="s">
        <v>13</v>
      </c>
      <c r="E61" s="101"/>
      <c r="F61" s="116"/>
    </row>
    <row r="62" spans="1:6" s="117" customFormat="1" x14ac:dyDescent="0.25">
      <c r="A62" s="118"/>
      <c r="B62" s="166" t="s">
        <v>82</v>
      </c>
      <c r="C62" s="166"/>
      <c r="D62" s="119"/>
      <c r="E62" s="120"/>
    </row>
    <row r="63" spans="1:6" x14ac:dyDescent="0.25">
      <c r="A63" s="121"/>
      <c r="B63" s="122" t="s">
        <v>83</v>
      </c>
      <c r="C63" s="123"/>
      <c r="D63" s="167" t="s">
        <v>84</v>
      </c>
      <c r="E63" s="167"/>
    </row>
    <row r="64" spans="1:6" x14ac:dyDescent="0.25">
      <c r="A64" s="121"/>
      <c r="B64" s="122" t="s">
        <v>85</v>
      </c>
      <c r="C64" s="123"/>
      <c r="D64" s="167" t="s">
        <v>69</v>
      </c>
      <c r="E64" s="167"/>
    </row>
    <row r="65" spans="1:5" x14ac:dyDescent="0.25">
      <c r="A65" s="121"/>
      <c r="B65" s="122" t="s">
        <v>65</v>
      </c>
      <c r="C65" s="122"/>
      <c r="D65" s="119"/>
      <c r="E65" s="100"/>
    </row>
    <row r="66" spans="1:5" x14ac:dyDescent="0.25">
      <c r="A66" s="121"/>
      <c r="B66" s="168" t="s">
        <v>66</v>
      </c>
      <c r="C66" s="168"/>
      <c r="D66" s="124"/>
      <c r="E66" s="100"/>
    </row>
    <row r="67" spans="1:5" x14ac:dyDescent="0.25">
      <c r="A67" s="121"/>
      <c r="B67" s="125" t="s">
        <v>67</v>
      </c>
      <c r="C67" s="126"/>
      <c r="D67" s="124"/>
      <c r="E67" s="100"/>
    </row>
    <row r="68" spans="1:5" x14ac:dyDescent="0.25">
      <c r="A68" s="121"/>
      <c r="B68" s="127" t="s">
        <v>67</v>
      </c>
      <c r="C68" s="126"/>
      <c r="D68" s="124"/>
      <c r="E68" s="100"/>
    </row>
    <row r="69" spans="1:5" x14ac:dyDescent="0.25">
      <c r="A69" s="121"/>
      <c r="B69" s="127" t="s">
        <v>68</v>
      </c>
      <c r="C69" s="126"/>
      <c r="D69" s="124"/>
      <c r="E69" s="100"/>
    </row>
  </sheetData>
  <mergeCells count="42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A36:A44"/>
    <mergeCell ref="B36:B44"/>
    <mergeCell ref="A45:A48"/>
    <mergeCell ref="B45:B48"/>
    <mergeCell ref="A49:A51"/>
    <mergeCell ref="B49:B51"/>
    <mergeCell ref="B66:C66"/>
    <mergeCell ref="A52:A54"/>
    <mergeCell ref="B52:B54"/>
    <mergeCell ref="B56:C56"/>
    <mergeCell ref="B57:C57"/>
    <mergeCell ref="B58:C58"/>
    <mergeCell ref="B59:C59"/>
    <mergeCell ref="B60:C60"/>
    <mergeCell ref="B61:C61"/>
    <mergeCell ref="B62:C62"/>
    <mergeCell ref="D63:E63"/>
    <mergeCell ref="D64:E64"/>
  </mergeCells>
  <printOptions horizontalCentered="1"/>
  <pageMargins left="0.11811023622047245" right="0.11811023622047245" top="0.15748031496062992" bottom="0.19685039370078741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2015-03-27T10:09:27Z</dcterms:created>
  <dcterms:modified xsi:type="dcterms:W3CDTF">2015-03-28T09:23:31Z</dcterms:modified>
</cp:coreProperties>
</file>