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5" sheetId="4" r:id="rId1"/>
  </sheets>
  <externalReferences>
    <externalReference r:id="rId2"/>
  </externalReferences>
  <definedNames>
    <definedName name="_xlnm.Print_Area" localSheetId="0">'25'!$A$1:$E$83</definedName>
  </definedNames>
  <calcPr calcId="125725"/>
</workbook>
</file>

<file path=xl/calcChain.xml><?xml version="1.0" encoding="utf-8"?>
<calcChain xmlns="http://schemas.openxmlformats.org/spreadsheetml/2006/main">
  <c r="E73" i="4"/>
  <c r="E61"/>
  <c r="E59"/>
  <c r="E57"/>
  <c r="E54"/>
  <c r="D44"/>
  <c r="E38"/>
  <c r="E31"/>
  <c r="E23" s="1"/>
  <c r="E27"/>
  <c r="E21"/>
  <c r="E63" s="1"/>
  <c r="E14"/>
  <c r="E69" s="1"/>
  <c r="E71" s="1"/>
  <c r="E10"/>
  <c r="E68" s="1"/>
  <c r="E6"/>
  <c r="C2"/>
  <c r="E64" l="1"/>
  <c r="E65"/>
  <c r="E41" s="1"/>
  <c r="E72"/>
  <c r="E74" s="1"/>
  <c r="E39"/>
</calcChain>
</file>

<file path=xl/sharedStrings.xml><?xml version="1.0" encoding="utf-8"?>
<sst xmlns="http://schemas.openxmlformats.org/spreadsheetml/2006/main" count="75" uniqueCount="71">
  <si>
    <r>
      <t xml:space="preserve">Отчет о начислении, поступлении и расходовании денежных средств  за 2013г.
</t>
    </r>
    <r>
      <rPr>
        <b/>
        <u/>
        <sz val="10"/>
        <rFont val="Arial"/>
        <family val="2"/>
        <charset val="204"/>
      </rPr>
      <t>мкр. Зеленый, дом 25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</si>
  <si>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</si>
  <si>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</si>
  <si>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</si>
  <si>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</si>
  <si>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</si>
  <si>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</si>
  <si>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</si>
  <si>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 xml:space="preserve">* Начисленные доходы по "Содержанию" </t>
  </si>
  <si>
    <t>* Начислено за содержание приборов учета</t>
  </si>
  <si>
    <t>в т.ч. Ремонт:</t>
  </si>
  <si>
    <t>Начислено на текущий ремонт общего имущества по лицевым счетам нанимателям и собственникам жилых помещений</t>
  </si>
  <si>
    <t xml:space="preserve">* Начисленные доходы по "Текущему ремонту" 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</si>
  <si>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</si>
  <si>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</si>
  <si>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</si>
  <si>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</si>
  <si>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</si>
  <si>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</si>
  <si>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"Коммунальные услуги"</t>
  </si>
  <si>
    <t>ФАКТИЧЕСКИ ПОСТУПИЛО ДОХОДОВ ВСЕГО:</t>
  </si>
  <si>
    <t>в т.ч. Содержание:</t>
  </si>
  <si>
    <t>Оплачено по лицевым счетам населением на содержание общего имущества дома</t>
  </si>
  <si>
    <t xml:space="preserve">* Фактические доходы по "Содержанию" </t>
  </si>
  <si>
    <t>* Оплачено за содержание приборов учета</t>
  </si>
  <si>
    <t>Оплачено по лицевым счетам населением на текущий ремонт общего имущества дома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</si>
  <si>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</si>
  <si>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</si>
  <si>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</si>
  <si>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</si>
  <si>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</si>
  <si>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 xml:space="preserve">Оплачено за освещение
</t>
  </si>
  <si>
    <t>Оплачено за "Коммунальные услуги"</t>
  </si>
  <si>
    <t>% сбора по дому</t>
  </si>
  <si>
    <t>РАСХОДЫ ПО ДОМУ ВСЕГО:</t>
  </si>
  <si>
    <t xml:space="preserve"> *по договору с подрядчиком на содержание общего имущества:</t>
  </si>
  <si>
    <t>*Услуги по управлению дома</t>
  </si>
  <si>
    <t>*Санитарное содержание помещений общего имущества Дома</t>
  </si>
  <si>
    <t>*Санитарное содержание земельного участка Дома</t>
  </si>
  <si>
    <t>*Содержание и техническое обслуживание лифтов</t>
  </si>
  <si>
    <t>*Работы, выполняемые при подготовке Дома к сезонной эксплуатации</t>
  </si>
  <si>
    <t>*Услуги паспортного стола</t>
  </si>
  <si>
    <t>*по договору с ОАО "Иркутскэнерго" фирма Энергосбыт (места общего пользования)</t>
  </si>
  <si>
    <t xml:space="preserve">*за круглосуточное аварийно-ремонтное обслуживание </t>
  </si>
  <si>
    <t>*по договору на вывоз твердых бытовых отходов с МУП "Спец.автохозяйство"</t>
  </si>
  <si>
    <t>Всего расходов по содержанию</t>
  </si>
  <si>
    <t xml:space="preserve">*выполненно по видам работ по статье текущий ремонт </t>
  </si>
  <si>
    <t>ВСЕГО расходов по ремонту</t>
  </si>
  <si>
    <t>в т.ч. Расходы по содержанию приборов учета</t>
  </si>
  <si>
    <t>*расходы по эксплуатации приборов учета тепловой энергии</t>
  </si>
  <si>
    <t>*поверка приборов</t>
  </si>
  <si>
    <t>ВСЕГО расходов по содержанию приборов учета</t>
  </si>
  <si>
    <t xml:space="preserve">в т.ч. Коммунальные расходы
</t>
  </si>
  <si>
    <t>Коммунальные расходы (отопление,гвс,хвс,водоотведение)</t>
  </si>
  <si>
    <t>*комиссионные банка 2%</t>
  </si>
  <si>
    <t xml:space="preserve">ВСЕГО расходов </t>
  </si>
  <si>
    <r>
      <rPr>
        <b/>
        <i/>
        <sz val="10"/>
        <color rgb="FFFF0000"/>
        <rFont val="Arial"/>
        <family val="2"/>
        <charset val="204"/>
      </rPr>
      <t>Перерасход средств (-)</t>
    </r>
    <r>
      <rPr>
        <b/>
        <i/>
        <sz val="10"/>
        <rFont val="Arial"/>
        <family val="2"/>
        <charset val="204"/>
      </rPr>
      <t>,недоосвоение средств (+)</t>
    </r>
  </si>
  <si>
    <t>По статье "Содержание" за 2013г.</t>
  </si>
  <si>
    <t>По статье "Текущий ремонт" за 2013г.</t>
  </si>
  <si>
    <t>Остаток по текущему ремонту на 01.01.13 г.</t>
  </si>
  <si>
    <t>ИТОГО остаток по текущему ремонту на 01.01.14 г.</t>
  </si>
  <si>
    <t>Задолженность по лицевым счетам за 2013 г.</t>
  </si>
  <si>
    <t xml:space="preserve">Задолженность по лицевым счетам на 01.01.2013г. </t>
  </si>
  <si>
    <t>Всего задолженность по лицевым счетам на 01.01.2014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</si>
  <si>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</si>
  <si>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</si>
  <si>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</si>
  <si>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</si>
  <si>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</si>
  <si>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2013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</si>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</sst>
</file>

<file path=xl/styles.xml><?xml version="1.0" encoding="utf-8"?>
<styleSheet xmlns="http://schemas.openxmlformats.org/spreadsheetml/2006/main">
  <numFmts count="3">
    <numFmt numFmtId="41" formatCode="_-* #,##0_р_._-;\-* #,##0_р_._-;_-* &quot;-&quot;_р_._-;_-@_-"/>
    <numFmt numFmtId="164" formatCode="_(* #,##0.00_);_(* \(#,##0.00\);_(* &quot;-&quot;??_);_(@_)"/>
    <numFmt numFmtId="165" formatCode="0.0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9933FF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5" fillId="0" borderId="0" xfId="1" applyFont="1" applyFill="1"/>
    <xf numFmtId="164" fontId="6" fillId="0" borderId="0" xfId="2" applyFont="1" applyFill="1" applyAlignment="1">
      <alignment horizontal="right" vertical="center" wrapText="1"/>
    </xf>
    <xf numFmtId="165" fontId="6" fillId="0" borderId="0" xfId="1" applyNumberFormat="1" applyFont="1" applyFill="1" applyAlignment="1">
      <alignment horizontal="center" vertical="center" wrapText="1"/>
    </xf>
    <xf numFmtId="38" fontId="7" fillId="0" borderId="0" xfId="2" applyNumberFormat="1" applyFont="1" applyFill="1" applyAlignment="1">
      <alignment horizontal="right"/>
    </xf>
    <xf numFmtId="164" fontId="7" fillId="0" borderId="0" xfId="2" applyFont="1" applyFill="1" applyAlignment="1">
      <alignment horizontal="right" vertical="center" wrapText="1"/>
    </xf>
    <xf numFmtId="38" fontId="6" fillId="0" borderId="0" xfId="2" applyNumberFormat="1" applyFont="1" applyFill="1" applyAlignment="1">
      <alignment horizontal="right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165" fontId="6" fillId="0" borderId="0" xfId="1" applyNumberFormat="1" applyFont="1" applyFill="1" applyAlignment="1">
      <alignment horizontal="left" vertical="center" wrapText="1"/>
    </xf>
    <xf numFmtId="38" fontId="7" fillId="0" borderId="12" xfId="1" applyNumberFormat="1" applyFont="1" applyFill="1" applyBorder="1" applyAlignment="1">
      <alignment horizontal="center" vertical="center" wrapText="1"/>
    </xf>
    <xf numFmtId="38" fontId="7" fillId="0" borderId="12" xfId="2" applyNumberFormat="1" applyFont="1" applyFill="1" applyBorder="1" applyAlignment="1">
      <alignment horizontal="right" vertical="center"/>
    </xf>
    <xf numFmtId="38" fontId="6" fillId="0" borderId="12" xfId="1" applyNumberFormat="1" applyFont="1" applyFill="1" applyBorder="1" applyAlignment="1">
      <alignment horizontal="center" vertical="center" wrapText="1"/>
    </xf>
    <xf numFmtId="38" fontId="6" fillId="0" borderId="12" xfId="2" applyNumberFormat="1" applyFont="1" applyFill="1" applyBorder="1" applyAlignment="1">
      <alignment horizontal="right" vertical="center"/>
    </xf>
    <xf numFmtId="38" fontId="7" fillId="0" borderId="12" xfId="1" applyNumberFormat="1" applyFont="1" applyFill="1" applyBorder="1" applyAlignment="1">
      <alignment horizontal="left"/>
    </xf>
    <xf numFmtId="38" fontId="11" fillId="0" borderId="12" xfId="1" applyNumberFormat="1" applyFont="1" applyFill="1" applyBorder="1" applyAlignment="1">
      <alignment horizontal="center"/>
    </xf>
    <xf numFmtId="38" fontId="11" fillId="0" borderId="12" xfId="1" applyNumberFormat="1" applyFont="1" applyFill="1" applyBorder="1" applyAlignment="1">
      <alignment horizontal="center" vertical="center"/>
    </xf>
    <xf numFmtId="38" fontId="6" fillId="0" borderId="12" xfId="1" applyNumberFormat="1" applyFont="1" applyFill="1" applyBorder="1" applyAlignment="1">
      <alignment horizontal="left"/>
    </xf>
    <xf numFmtId="0" fontId="3" fillId="0" borderId="0" xfId="1" applyFont="1" applyFill="1"/>
    <xf numFmtId="38" fontId="5" fillId="0" borderId="0" xfId="1" applyNumberFormat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center" vertical="center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38" fontId="7" fillId="0" borderId="1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vertical="top"/>
    </xf>
    <xf numFmtId="9" fontId="6" fillId="0" borderId="12" xfId="4" applyFont="1" applyFill="1" applyBorder="1" applyAlignment="1">
      <alignment horizontal="right" vertical="center" indent="1"/>
    </xf>
    <xf numFmtId="38" fontId="6" fillId="0" borderId="0" xfId="1" applyNumberFormat="1" applyFont="1" applyFill="1" applyBorder="1" applyAlignment="1">
      <alignment horizontal="left"/>
    </xf>
    <xf numFmtId="38" fontId="6" fillId="0" borderId="0" xfId="1" applyNumberFormat="1" applyFont="1" applyFill="1" applyBorder="1" applyAlignment="1">
      <alignment horizontal="left" wrapText="1"/>
    </xf>
    <xf numFmtId="38" fontId="6" fillId="0" borderId="0" xfId="1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right" vertical="center"/>
    </xf>
    <xf numFmtId="0" fontId="5" fillId="0" borderId="0" xfId="1" applyFont="1" applyFill="1" applyBorder="1"/>
    <xf numFmtId="0" fontId="5" fillId="0" borderId="0" xfId="1" applyFont="1" applyFill="1" applyAlignment="1">
      <alignment wrapText="1"/>
    </xf>
    <xf numFmtId="40" fontId="6" fillId="0" borderId="12" xfId="2" applyNumberFormat="1" applyFont="1" applyFill="1" applyBorder="1" applyAlignment="1">
      <alignment horizontal="center" vertical="center" wrapText="1"/>
    </xf>
    <xf numFmtId="40" fontId="7" fillId="0" borderId="11" xfId="2" applyNumberFormat="1" applyFont="1" applyFill="1" applyBorder="1" applyAlignment="1">
      <alignment horizontal="center" vertical="center" wrapText="1"/>
    </xf>
    <xf numFmtId="40" fontId="7" fillId="0" borderId="12" xfId="2" applyNumberFormat="1" applyFont="1" applyFill="1" applyBorder="1" applyAlignment="1">
      <alignment horizontal="center" vertical="center" wrapText="1"/>
    </xf>
    <xf numFmtId="40" fontId="6" fillId="0" borderId="12" xfId="1" applyNumberFormat="1" applyFont="1" applyFill="1" applyBorder="1" applyAlignment="1">
      <alignment horizontal="center" vertical="center" wrapText="1"/>
    </xf>
    <xf numFmtId="38" fontId="5" fillId="0" borderId="12" xfId="2" applyNumberFormat="1" applyFont="1" applyFill="1" applyBorder="1" applyAlignment="1">
      <alignment horizontal="right"/>
    </xf>
    <xf numFmtId="38" fontId="7" fillId="0" borderId="9" xfId="1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10" fillId="0" borderId="10" xfId="1" applyNumberFormat="1" applyFont="1" applyFill="1" applyBorder="1" applyAlignment="1">
      <alignment horizontal="center" vertical="center"/>
    </xf>
    <xf numFmtId="38" fontId="7" fillId="0" borderId="12" xfId="2" applyNumberFormat="1" applyFont="1" applyFill="1" applyBorder="1" applyAlignment="1">
      <alignment horizontal="right"/>
    </xf>
    <xf numFmtId="38" fontId="6" fillId="0" borderId="12" xfId="2" applyNumberFormat="1" applyFont="1" applyFill="1" applyBorder="1" applyAlignment="1">
      <alignment horizontal="right"/>
    </xf>
    <xf numFmtId="0" fontId="5" fillId="0" borderId="12" xfId="3" applyFont="1" applyFill="1" applyBorder="1" applyAlignment="1">
      <alignment horizontal="center" vertical="center" wrapText="1"/>
    </xf>
    <xf numFmtId="41" fontId="6" fillId="0" borderId="12" xfId="2" applyNumberFormat="1" applyFont="1" applyFill="1" applyBorder="1" applyAlignment="1">
      <alignment horizontal="right" vertical="center"/>
    </xf>
    <xf numFmtId="0" fontId="3" fillId="0" borderId="12" xfId="3" applyFont="1" applyFill="1" applyBorder="1" applyAlignment="1">
      <alignment horizontal="center" vertical="center" wrapText="1"/>
    </xf>
    <xf numFmtId="38" fontId="10" fillId="0" borderId="12" xfId="3" applyNumberFormat="1" applyFont="1" applyFill="1" applyBorder="1" applyAlignment="1">
      <alignment horizontal="right" vertical="center"/>
    </xf>
    <xf numFmtId="38" fontId="5" fillId="0" borderId="0" xfId="1" applyNumberFormat="1" applyFont="1" applyFill="1" applyAlignment="1"/>
    <xf numFmtId="38" fontId="5" fillId="0" borderId="0" xfId="1" applyNumberFormat="1" applyFont="1" applyFill="1" applyAlignment="1">
      <alignment wrapText="1"/>
    </xf>
    <xf numFmtId="38" fontId="5" fillId="0" borderId="0" xfId="1" applyNumberFormat="1" applyFont="1" applyFill="1" applyAlignment="1">
      <alignment horizontal="center" vertical="center" wrapText="1"/>
    </xf>
    <xf numFmtId="38" fontId="6" fillId="0" borderId="11" xfId="1" applyNumberFormat="1" applyFont="1" applyFill="1" applyBorder="1" applyAlignment="1">
      <alignment horizontal="center" vertical="center" wrapText="1"/>
    </xf>
    <xf numFmtId="38" fontId="13" fillId="0" borderId="12" xfId="2" applyNumberFormat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38" fontId="3" fillId="0" borderId="12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/>
    <xf numFmtId="0" fontId="5" fillId="0" borderId="0" xfId="1" applyFont="1" applyFill="1" applyAlignment="1">
      <alignment horizontal="center" vertical="center"/>
    </xf>
    <xf numFmtId="38" fontId="7" fillId="0" borderId="0" xfId="1" applyNumberFormat="1" applyFont="1" applyFill="1" applyAlignment="1">
      <alignment horizontal="right"/>
    </xf>
    <xf numFmtId="38" fontId="7" fillId="0" borderId="0" xfId="2" applyNumberFormat="1" applyFont="1" applyFill="1" applyBorder="1" applyAlignment="1">
      <alignment horizontal="right" vertical="center"/>
    </xf>
    <xf numFmtId="49" fontId="3" fillId="0" borderId="0" xfId="1" applyNumberFormat="1" applyFont="1" applyFill="1" applyAlignment="1">
      <alignment horizontal="left"/>
    </xf>
    <xf numFmtId="38" fontId="5" fillId="0" borderId="0" xfId="1" applyNumberFormat="1" applyFont="1" applyFill="1" applyAlignment="1">
      <alignment horizontal="right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0" fontId="3" fillId="0" borderId="12" xfId="3" applyFont="1" applyFill="1" applyBorder="1" applyAlignment="1">
      <alignment horizontal="left" wrapText="1"/>
    </xf>
    <xf numFmtId="38" fontId="10" fillId="0" borderId="9" xfId="1" applyNumberFormat="1" applyFont="1" applyFill="1" applyBorder="1" applyAlignment="1">
      <alignment horizontal="center" vertical="center" wrapText="1"/>
    </xf>
    <xf numFmtId="38" fontId="10" fillId="0" borderId="10" xfId="1" applyNumberFormat="1" applyFont="1" applyFill="1" applyBorder="1" applyAlignment="1">
      <alignment horizontal="center" vertical="center" wrapText="1"/>
    </xf>
    <xf numFmtId="38" fontId="10" fillId="0" borderId="11" xfId="1" applyNumberFormat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left" wrapText="1"/>
    </xf>
    <xf numFmtId="38" fontId="10" fillId="0" borderId="9" xfId="1" applyNumberFormat="1" applyFont="1" applyFill="1" applyBorder="1" applyAlignment="1">
      <alignment horizontal="center" vertical="center"/>
    </xf>
    <xf numFmtId="38" fontId="10" fillId="0" borderId="10" xfId="1" applyNumberFormat="1" applyFont="1" applyFill="1" applyBorder="1" applyAlignment="1">
      <alignment horizontal="center" vertical="center"/>
    </xf>
    <xf numFmtId="38" fontId="10" fillId="0" borderId="11" xfId="1" applyNumberFormat="1" applyFont="1" applyFill="1" applyBorder="1" applyAlignment="1">
      <alignment horizontal="center" vertical="center"/>
    </xf>
    <xf numFmtId="38" fontId="7" fillId="0" borderId="9" xfId="1" applyNumberFormat="1" applyFont="1" applyFill="1" applyBorder="1" applyAlignment="1">
      <alignment horizontal="left" wrapText="1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6" fillId="0" borderId="9" xfId="1" applyNumberFormat="1" applyFont="1" applyFill="1" applyBorder="1" applyAlignment="1">
      <alignment horizontal="left" wrapText="1"/>
    </xf>
    <xf numFmtId="38" fontId="6" fillId="0" borderId="10" xfId="1" applyNumberFormat="1" applyFont="1" applyFill="1" applyBorder="1" applyAlignment="1">
      <alignment horizontal="left" wrapText="1"/>
    </xf>
    <xf numFmtId="38" fontId="6" fillId="0" borderId="11" xfId="1" applyNumberFormat="1" applyFont="1" applyFill="1" applyBorder="1" applyAlignment="1">
      <alignment horizontal="left" wrapText="1"/>
    </xf>
    <xf numFmtId="0" fontId="10" fillId="0" borderId="9" xfId="3" applyFont="1" applyBorder="1" applyAlignment="1">
      <alignment horizontal="center" vertical="top" wrapText="1"/>
    </xf>
    <xf numFmtId="0" fontId="10" fillId="0" borderId="10" xfId="3" applyFont="1" applyBorder="1" applyAlignment="1">
      <alignment horizontal="center" vertical="top"/>
    </xf>
    <xf numFmtId="0" fontId="10" fillId="0" borderId="11" xfId="3" applyFont="1" applyBorder="1" applyAlignment="1">
      <alignment horizontal="center" vertical="top"/>
    </xf>
    <xf numFmtId="0" fontId="5" fillId="0" borderId="9" xfId="1" applyFont="1" applyBorder="1" applyAlignment="1">
      <alignment horizontal="left" wrapText="1"/>
    </xf>
    <xf numFmtId="0" fontId="5" fillId="0" borderId="10" xfId="1" applyFont="1" applyBorder="1" applyAlignment="1">
      <alignment horizontal="left" wrapText="1"/>
    </xf>
    <xf numFmtId="0" fontId="5" fillId="0" borderId="11" xfId="1" applyFont="1" applyBorder="1" applyAlignment="1">
      <alignment horizontal="left" wrapText="1"/>
    </xf>
    <xf numFmtId="38" fontId="7" fillId="0" borderId="9" xfId="1" applyNumberFormat="1" applyFont="1" applyFill="1" applyBorder="1" applyAlignment="1">
      <alignment horizontal="left" vertical="center" wrapText="1"/>
    </xf>
    <xf numFmtId="38" fontId="7" fillId="0" borderId="10" xfId="1" applyNumberFormat="1" applyFont="1" applyFill="1" applyBorder="1" applyAlignment="1">
      <alignment horizontal="left" vertical="center" wrapText="1"/>
    </xf>
    <xf numFmtId="38" fontId="7" fillId="0" borderId="11" xfId="1" applyNumberFormat="1" applyFont="1" applyFill="1" applyBorder="1" applyAlignment="1">
      <alignment horizontal="left" vertical="center" wrapText="1"/>
    </xf>
    <xf numFmtId="0" fontId="5" fillId="0" borderId="9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0" fontId="5" fillId="0" borderId="11" xfId="1" applyFont="1" applyFill="1" applyBorder="1" applyAlignment="1">
      <alignment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38" fontId="8" fillId="0" borderId="2" xfId="1" applyNumberFormat="1" applyFont="1" applyFill="1" applyBorder="1" applyAlignment="1">
      <alignment horizontal="center" vertical="center" wrapText="1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5" xfId="1" applyNumberFormat="1" applyFont="1" applyFill="1" applyBorder="1" applyAlignment="1">
      <alignment horizontal="center" vertical="center" wrapText="1"/>
    </xf>
    <xf numFmtId="38" fontId="8" fillId="0" borderId="6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38" fontId="8" fillId="0" borderId="4" xfId="2" applyNumberFormat="1" applyFont="1" applyFill="1" applyBorder="1" applyAlignment="1">
      <alignment horizontal="right" vertical="center"/>
    </xf>
    <xf numFmtId="38" fontId="8" fillId="0" borderId="8" xfId="2" applyNumberFormat="1" applyFont="1" applyFill="1" applyBorder="1" applyAlignment="1">
      <alignment horizontal="right" vertical="center"/>
    </xf>
    <xf numFmtId="38" fontId="6" fillId="0" borderId="9" xfId="1" applyNumberFormat="1" applyFont="1" applyFill="1" applyBorder="1" applyAlignment="1">
      <alignment horizontal="left" vertical="center" wrapText="1"/>
    </xf>
    <xf numFmtId="38" fontId="6" fillId="0" borderId="10" xfId="1" applyNumberFormat="1" applyFont="1" applyFill="1" applyBorder="1" applyAlignment="1">
      <alignment horizontal="left" vertical="center" wrapText="1"/>
    </xf>
    <xf numFmtId="38" fontId="6" fillId="0" borderId="11" xfId="1" applyNumberFormat="1" applyFont="1" applyFill="1" applyBorder="1" applyAlignment="1">
      <alignment horizontal="left" vertical="center" wrapText="1"/>
    </xf>
    <xf numFmtId="38" fontId="7" fillId="0" borderId="9" xfId="3" applyNumberFormat="1" applyFont="1" applyFill="1" applyBorder="1" applyAlignment="1">
      <alignment horizontal="left"/>
    </xf>
    <xf numFmtId="38" fontId="7" fillId="0" borderId="10" xfId="3" applyNumberFormat="1" applyFont="1" applyFill="1" applyBorder="1" applyAlignment="1">
      <alignment horizontal="left"/>
    </xf>
    <xf numFmtId="38" fontId="7" fillId="0" borderId="11" xfId="3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/>
    </xf>
    <xf numFmtId="38" fontId="7" fillId="0" borderId="11" xfId="1" applyNumberFormat="1" applyFont="1" applyFill="1" applyBorder="1" applyAlignment="1">
      <alignment horizontal="left"/>
    </xf>
    <xf numFmtId="38" fontId="6" fillId="0" borderId="9" xfId="3" applyNumberFormat="1" applyFont="1" applyFill="1" applyBorder="1" applyAlignment="1">
      <alignment horizontal="left"/>
    </xf>
    <xf numFmtId="38" fontId="6" fillId="0" borderId="10" xfId="3" applyNumberFormat="1" applyFont="1" applyFill="1" applyBorder="1" applyAlignment="1">
      <alignment horizontal="left"/>
    </xf>
    <xf numFmtId="38" fontId="6" fillId="0" borderId="11" xfId="3" applyNumberFormat="1" applyFont="1" applyFill="1" applyBorder="1" applyAlignment="1">
      <alignment horizontal="left"/>
    </xf>
    <xf numFmtId="38" fontId="6" fillId="0" borderId="9" xfId="1" applyNumberFormat="1" applyFont="1" applyFill="1" applyBorder="1" applyAlignment="1">
      <alignment horizontal="left"/>
    </xf>
    <xf numFmtId="38" fontId="6" fillId="0" borderId="10" xfId="1" applyNumberFormat="1" applyFont="1" applyFill="1" applyBorder="1" applyAlignment="1">
      <alignment horizontal="left"/>
    </xf>
    <xf numFmtId="38" fontId="6" fillId="0" borderId="11" xfId="1" applyNumberFormat="1" applyFont="1" applyFill="1" applyBorder="1" applyAlignment="1">
      <alignment horizontal="left"/>
    </xf>
    <xf numFmtId="38" fontId="7" fillId="0" borderId="9" xfId="1" applyNumberFormat="1" applyFont="1" applyFill="1" applyBorder="1" applyAlignment="1">
      <alignment vertical="center" wrapText="1"/>
    </xf>
    <xf numFmtId="38" fontId="7" fillId="0" borderId="10" xfId="1" applyNumberFormat="1" applyFont="1" applyFill="1" applyBorder="1" applyAlignment="1">
      <alignment vertical="center" wrapText="1"/>
    </xf>
    <xf numFmtId="38" fontId="7" fillId="0" borderId="11" xfId="1" applyNumberFormat="1" applyFont="1" applyFill="1" applyBorder="1" applyAlignment="1">
      <alignment vertical="center" wrapText="1"/>
    </xf>
    <xf numFmtId="38" fontId="11" fillId="0" borderId="9" xfId="1" applyNumberFormat="1" applyFont="1" applyFill="1" applyBorder="1" applyAlignment="1">
      <alignment horizontal="center"/>
    </xf>
    <xf numFmtId="38" fontId="11" fillId="0" borderId="10" xfId="1" applyNumberFormat="1" applyFont="1" applyFill="1" applyBorder="1" applyAlignment="1">
      <alignment horizontal="center"/>
    </xf>
    <xf numFmtId="38" fontId="11" fillId="0" borderId="11" xfId="1" applyNumberFormat="1" applyFont="1" applyFill="1" applyBorder="1" applyAlignment="1">
      <alignment horizontal="center"/>
    </xf>
    <xf numFmtId="38" fontId="9" fillId="0" borderId="9" xfId="1" applyNumberFormat="1" applyFont="1" applyFill="1" applyBorder="1" applyAlignment="1">
      <alignment horizontal="center" vertical="center" wrapText="1"/>
    </xf>
    <xf numFmtId="38" fontId="9" fillId="0" borderId="10" xfId="1" applyNumberFormat="1" applyFont="1" applyFill="1" applyBorder="1" applyAlignment="1">
      <alignment horizontal="center" vertical="center" wrapText="1"/>
    </xf>
    <xf numFmtId="38" fontId="9" fillId="0" borderId="11" xfId="1" applyNumberFormat="1" applyFont="1" applyFill="1" applyBorder="1" applyAlignment="1">
      <alignment horizontal="center" vertical="center" wrapText="1"/>
    </xf>
    <xf numFmtId="38" fontId="11" fillId="0" borderId="9" xfId="1" applyNumberFormat="1" applyFont="1" applyFill="1" applyBorder="1" applyAlignment="1">
      <alignment horizontal="center" vertical="center" wrapText="1"/>
    </xf>
    <xf numFmtId="38" fontId="11" fillId="0" borderId="10" xfId="1" applyNumberFormat="1" applyFont="1" applyFill="1" applyBorder="1" applyAlignment="1">
      <alignment horizontal="center" vertical="center" wrapText="1"/>
    </xf>
    <xf numFmtId="38" fontId="11" fillId="0" borderId="1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38" fontId="8" fillId="0" borderId="4" xfId="1" applyNumberFormat="1" applyFont="1" applyFill="1" applyBorder="1" applyAlignment="1">
      <alignment horizontal="center" vertical="center" wrapText="1"/>
    </xf>
    <xf numFmtId="38" fontId="8" fillId="0" borderId="8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left" vertical="center"/>
    </xf>
  </cellXfs>
  <cellStyles count="6">
    <cellStyle name="Обычный" xfId="0" builtinId="0"/>
    <cellStyle name="Обычный 17" xfId="5"/>
    <cellStyle name="Обычный 2" xfId="1"/>
    <cellStyle name="Обычный 2 2" xfId="3"/>
    <cellStyle name="Процентный 2" xfId="4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4;&#1054;&#1054;%20&#1042;&#1059;&#1046;&#1050;&#1057;/&#1050;&#1072;&#1088;&#1090;&#1086;&#1095;&#1082;&#1080;%20&#1080;%20&#1086;&#1089;&#1090;&#1072;&#1090;&#1082;&#1080;%20&#1087;&#1086;%20&#1058;&#1056;%20&#1042;&#1059;&#1046;&#1050;&#1057;/&#1041;&#1091;&#1093;.%202013/&#1054;&#1073;&#1097;&#1080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за год"/>
    </sheetNames>
    <sheetDataSet>
      <sheetData sheetId="0">
        <row r="4">
          <cell r="W4">
            <v>991567.96</v>
          </cell>
        </row>
        <row r="17">
          <cell r="Y17">
            <v>1096489.1499999999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2">
          <cell r="Q22">
            <v>2318.4</v>
          </cell>
        </row>
      </sheetData>
      <sheetData sheetId="12">
        <row r="4">
          <cell r="F4">
            <v>486806.70999999996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3"/>
  <sheetViews>
    <sheetView tabSelected="1" topLeftCell="A61" zoomScaleNormal="100" workbookViewId="0">
      <selection activeCell="D61" sqref="D1:D1048576"/>
    </sheetView>
  </sheetViews>
  <sheetFormatPr defaultRowHeight="12.75"/>
  <cols>
    <col min="1" max="1" width="10" style="55" customWidth="1"/>
    <col min="2" max="2" width="9.140625" style="1"/>
    <col min="3" max="3" width="57" style="1" customWidth="1"/>
    <col min="4" max="4" width="8" style="56" hidden="1" customWidth="1"/>
    <col min="5" max="5" width="13.28515625" style="4" customWidth="1"/>
    <col min="6" max="16384" width="9.140625" style="1"/>
  </cols>
  <sheetData>
    <row r="1" spans="1:5" ht="80.25" customHeight="1">
      <c r="A1" s="127" t="s">
        <v>0</v>
      </c>
      <c r="B1" s="127"/>
      <c r="C1" s="127"/>
      <c r="D1" s="127"/>
      <c r="E1" s="127"/>
    </row>
    <row r="2" spans="1:5" ht="12.75" customHeight="1">
      <c r="A2" s="128" t="s">
        <v>1</v>
      </c>
      <c r="B2" s="128"/>
      <c r="C2" s="2">
        <f>C3+C4</f>
        <v>4125.2700000000004</v>
      </c>
      <c r="D2" s="3"/>
    </row>
    <row r="3" spans="1:5" ht="12.75" customHeight="1">
      <c r="A3" s="129" t="s">
        <v>2</v>
      </c>
      <c r="B3" s="129"/>
      <c r="C3" s="5">
        <v>4125.2700000000004</v>
      </c>
      <c r="D3" s="3"/>
      <c r="E3" s="6"/>
    </row>
    <row r="4" spans="1:5" ht="12.75" customHeight="1">
      <c r="A4" s="129" t="s">
        <v>3</v>
      </c>
      <c r="B4" s="129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 ht="12.75" customHeight="1">
      <c r="A6" s="93" t="s">
        <v>4</v>
      </c>
      <c r="B6" s="94"/>
      <c r="C6" s="95"/>
      <c r="D6" s="130" t="s">
        <v>5</v>
      </c>
      <c r="E6" s="99">
        <f>E10+E11+E14+E21</f>
        <v>2931597.28</v>
      </c>
    </row>
    <row r="7" spans="1:5">
      <c r="A7" s="96"/>
      <c r="B7" s="97"/>
      <c r="C7" s="98"/>
      <c r="D7" s="131"/>
      <c r="E7" s="100"/>
    </row>
    <row r="8" spans="1:5" ht="12.75" customHeight="1">
      <c r="A8" s="121" t="s">
        <v>6</v>
      </c>
      <c r="B8" s="122"/>
      <c r="C8" s="122"/>
      <c r="D8" s="122"/>
      <c r="E8" s="123"/>
    </row>
    <row r="9" spans="1:5" ht="38.25" customHeight="1">
      <c r="A9" s="115" t="s">
        <v>7</v>
      </c>
      <c r="B9" s="116"/>
      <c r="C9" s="117"/>
      <c r="D9" s="10"/>
      <c r="E9" s="11">
        <v>607404.29</v>
      </c>
    </row>
    <row r="10" spans="1:5" ht="12.75" customHeight="1">
      <c r="A10" s="78" t="s">
        <v>8</v>
      </c>
      <c r="B10" s="79"/>
      <c r="C10" s="80"/>
      <c r="D10" s="12"/>
      <c r="E10" s="13">
        <f>E9</f>
        <v>607404.29</v>
      </c>
    </row>
    <row r="11" spans="1:5">
      <c r="A11" s="112" t="s">
        <v>9</v>
      </c>
      <c r="B11" s="113"/>
      <c r="C11" s="114"/>
      <c r="D11" s="12"/>
      <c r="E11" s="13">
        <v>22304.400000000001</v>
      </c>
    </row>
    <row r="12" spans="1:5" ht="12.75" customHeight="1">
      <c r="A12" s="124" t="s">
        <v>10</v>
      </c>
      <c r="B12" s="125"/>
      <c r="C12" s="125"/>
      <c r="D12" s="125"/>
      <c r="E12" s="126"/>
    </row>
    <row r="13" spans="1:5" ht="25.5" customHeight="1">
      <c r="A13" s="115" t="s">
        <v>11</v>
      </c>
      <c r="B13" s="116"/>
      <c r="C13" s="117"/>
      <c r="D13" s="10"/>
      <c r="E13" s="11">
        <v>178706.77</v>
      </c>
    </row>
    <row r="14" spans="1:5" ht="12.75" customHeight="1">
      <c r="A14" s="78" t="s">
        <v>12</v>
      </c>
      <c r="B14" s="79"/>
      <c r="C14" s="80"/>
      <c r="D14" s="12"/>
      <c r="E14" s="13">
        <f>E13</f>
        <v>178706.77</v>
      </c>
    </row>
    <row r="15" spans="1:5" ht="12.75" customHeight="1">
      <c r="A15" s="118" t="s">
        <v>13</v>
      </c>
      <c r="B15" s="119"/>
      <c r="C15" s="119"/>
      <c r="D15" s="119"/>
      <c r="E15" s="120"/>
    </row>
    <row r="16" spans="1:5" ht="12.75" customHeight="1">
      <c r="A16" s="14" t="s">
        <v>14</v>
      </c>
      <c r="B16" s="15"/>
      <c r="C16" s="15"/>
      <c r="D16" s="16"/>
      <c r="E16" s="11">
        <v>1292490.23</v>
      </c>
    </row>
    <row r="17" spans="1:5" ht="12.75" customHeight="1">
      <c r="A17" s="14" t="s">
        <v>15</v>
      </c>
      <c r="B17" s="15"/>
      <c r="C17" s="15"/>
      <c r="D17" s="16"/>
      <c r="E17" s="11">
        <v>552837.54</v>
      </c>
    </row>
    <row r="18" spans="1:5" ht="12.75" customHeight="1">
      <c r="A18" s="14" t="s">
        <v>16</v>
      </c>
      <c r="B18" s="15"/>
      <c r="C18" s="15"/>
      <c r="D18" s="16"/>
      <c r="E18" s="11">
        <v>94094.11</v>
      </c>
    </row>
    <row r="19" spans="1:5" ht="12.75" customHeight="1">
      <c r="A19" s="14" t="s">
        <v>17</v>
      </c>
      <c r="B19" s="15"/>
      <c r="C19" s="15"/>
      <c r="D19" s="16"/>
      <c r="E19" s="11">
        <v>178663.25</v>
      </c>
    </row>
    <row r="20" spans="1:5" ht="12.75" customHeight="1">
      <c r="A20" s="14" t="s">
        <v>18</v>
      </c>
      <c r="B20" s="15"/>
      <c r="C20" s="15"/>
      <c r="D20" s="16"/>
      <c r="E20" s="11">
        <v>5096.6899999999996</v>
      </c>
    </row>
    <row r="21" spans="1:5" s="18" customFormat="1" ht="12.75" customHeight="1">
      <c r="A21" s="17" t="s">
        <v>19</v>
      </c>
      <c r="B21" s="15"/>
      <c r="C21" s="15"/>
      <c r="D21" s="16"/>
      <c r="E21" s="13">
        <f>SUM(E16:E20)</f>
        <v>2123181.8199999998</v>
      </c>
    </row>
    <row r="22" spans="1:5">
      <c r="A22" s="19"/>
      <c r="B22" s="20"/>
      <c r="C22" s="20"/>
      <c r="D22" s="21"/>
    </row>
    <row r="23" spans="1:5" ht="12.75" customHeight="1">
      <c r="A23" s="93" t="s">
        <v>20</v>
      </c>
      <c r="B23" s="94"/>
      <c r="C23" s="95"/>
      <c r="D23" s="22"/>
      <c r="E23" s="99">
        <f>E27+E28+E31+E38</f>
        <v>3231496.1000000006</v>
      </c>
    </row>
    <row r="24" spans="1:5">
      <c r="A24" s="96"/>
      <c r="B24" s="97"/>
      <c r="C24" s="98"/>
      <c r="D24" s="23"/>
      <c r="E24" s="100"/>
    </row>
    <row r="25" spans="1:5" ht="12.75" customHeight="1">
      <c r="A25" s="68" t="s">
        <v>21</v>
      </c>
      <c r="B25" s="69"/>
      <c r="C25" s="69"/>
      <c r="D25" s="69"/>
      <c r="E25" s="70"/>
    </row>
    <row r="26" spans="1:5" s="25" customFormat="1" ht="27" customHeight="1">
      <c r="A26" s="87" t="s">
        <v>22</v>
      </c>
      <c r="B26" s="88"/>
      <c r="C26" s="89"/>
      <c r="D26" s="24"/>
      <c r="E26" s="11">
        <v>597010.93999999994</v>
      </c>
    </row>
    <row r="27" spans="1:5" ht="12.75" customHeight="1">
      <c r="A27" s="78" t="s">
        <v>23</v>
      </c>
      <c r="B27" s="79"/>
      <c r="C27" s="80"/>
      <c r="D27" s="12"/>
      <c r="E27" s="13">
        <f>E26</f>
        <v>597010.93999999994</v>
      </c>
    </row>
    <row r="28" spans="1:5" ht="12.75" customHeight="1">
      <c r="A28" s="112" t="s">
        <v>24</v>
      </c>
      <c r="B28" s="113"/>
      <c r="C28" s="114"/>
      <c r="D28" s="12"/>
      <c r="E28" s="13">
        <v>16432.48</v>
      </c>
    </row>
    <row r="29" spans="1:5" ht="12.75" customHeight="1">
      <c r="A29" s="68" t="s">
        <v>10</v>
      </c>
      <c r="B29" s="69"/>
      <c r="C29" s="69"/>
      <c r="D29" s="69"/>
      <c r="E29" s="70"/>
    </row>
    <row r="30" spans="1:5" ht="25.5" customHeight="1">
      <c r="A30" s="115" t="s">
        <v>25</v>
      </c>
      <c r="B30" s="116"/>
      <c r="C30" s="117"/>
      <c r="D30" s="10"/>
      <c r="E30" s="11">
        <v>179839.75</v>
      </c>
    </row>
    <row r="31" spans="1:5" ht="12.75" customHeight="1">
      <c r="A31" s="78" t="s">
        <v>26</v>
      </c>
      <c r="B31" s="79"/>
      <c r="C31" s="80"/>
      <c r="D31" s="12"/>
      <c r="E31" s="13">
        <f>E30</f>
        <v>179839.75</v>
      </c>
    </row>
    <row r="32" spans="1:5" ht="12.75" customHeight="1">
      <c r="A32" s="118" t="s">
        <v>13</v>
      </c>
      <c r="B32" s="119"/>
      <c r="C32" s="119"/>
      <c r="D32" s="119"/>
      <c r="E32" s="120"/>
    </row>
    <row r="33" spans="1:5" ht="12.75" customHeight="1">
      <c r="A33" s="104" t="s">
        <v>27</v>
      </c>
      <c r="B33" s="105"/>
      <c r="C33" s="106"/>
      <c r="D33" s="16"/>
      <c r="E33" s="11">
        <v>1557656.95</v>
      </c>
    </row>
    <row r="34" spans="1:5" ht="12.75" customHeight="1">
      <c r="A34" s="104" t="s">
        <v>28</v>
      </c>
      <c r="B34" s="105"/>
      <c r="C34" s="106"/>
      <c r="D34" s="16"/>
      <c r="E34" s="11">
        <v>587805.17000000004</v>
      </c>
    </row>
    <row r="35" spans="1:5" ht="12.75" customHeight="1">
      <c r="A35" s="104" t="s">
        <v>29</v>
      </c>
      <c r="B35" s="105"/>
      <c r="C35" s="106"/>
      <c r="D35" s="16"/>
      <c r="E35" s="11">
        <v>100879.18</v>
      </c>
    </row>
    <row r="36" spans="1:5" ht="12.75" customHeight="1">
      <c r="A36" s="104" t="s">
        <v>30</v>
      </c>
      <c r="B36" s="105"/>
      <c r="C36" s="106"/>
      <c r="D36" s="16"/>
      <c r="E36" s="11">
        <v>184388.43</v>
      </c>
    </row>
    <row r="37" spans="1:5" ht="12.75" customHeight="1">
      <c r="A37" s="75" t="s">
        <v>31</v>
      </c>
      <c r="B37" s="107"/>
      <c r="C37" s="108"/>
      <c r="D37" s="16"/>
      <c r="E37" s="11">
        <v>7483.2</v>
      </c>
    </row>
    <row r="38" spans="1:5" s="18" customFormat="1" ht="12.75" customHeight="1">
      <c r="A38" s="109" t="s">
        <v>32</v>
      </c>
      <c r="B38" s="110"/>
      <c r="C38" s="111"/>
      <c r="D38" s="16"/>
      <c r="E38" s="13">
        <f>SUM(E33:E37)</f>
        <v>2438212.9300000006</v>
      </c>
    </row>
    <row r="39" spans="1:5" ht="12.75" customHeight="1">
      <c r="A39" s="78" t="s">
        <v>33</v>
      </c>
      <c r="B39" s="79"/>
      <c r="C39" s="80"/>
      <c r="D39" s="12"/>
      <c r="E39" s="26">
        <f>E23/E6</f>
        <v>1.1022987782278202</v>
      </c>
    </row>
    <row r="40" spans="1:5" s="31" customFormat="1">
      <c r="A40" s="27"/>
      <c r="B40" s="28"/>
      <c r="C40" s="28"/>
      <c r="D40" s="29"/>
      <c r="E40" s="30"/>
    </row>
    <row r="41" spans="1:5" s="32" customFormat="1" ht="12.75" customHeight="1">
      <c r="A41" s="93" t="s">
        <v>34</v>
      </c>
      <c r="B41" s="94"/>
      <c r="C41" s="95"/>
      <c r="D41" s="22"/>
      <c r="E41" s="99">
        <f>E54+E57+E61+E65</f>
        <v>3391642.4663999998</v>
      </c>
    </row>
    <row r="42" spans="1:5" s="32" customFormat="1">
      <c r="A42" s="96"/>
      <c r="B42" s="97"/>
      <c r="C42" s="98"/>
      <c r="D42" s="23"/>
      <c r="E42" s="100"/>
    </row>
    <row r="43" spans="1:5" s="32" customFormat="1" ht="12.75" customHeight="1">
      <c r="A43" s="68" t="s">
        <v>21</v>
      </c>
      <c r="B43" s="69"/>
      <c r="C43" s="69"/>
      <c r="D43" s="69"/>
      <c r="E43" s="70"/>
    </row>
    <row r="44" spans="1:5" s="32" customFormat="1" ht="24.75" customHeight="1">
      <c r="A44" s="101" t="s">
        <v>35</v>
      </c>
      <c r="B44" s="102"/>
      <c r="C44" s="103"/>
      <c r="D44" s="33">
        <f>SUM(D45:D53)</f>
        <v>12.27</v>
      </c>
      <c r="E44" s="13"/>
    </row>
    <row r="45" spans="1:5" s="32" customFormat="1" ht="12.75" customHeight="1">
      <c r="A45" s="75" t="s">
        <v>36</v>
      </c>
      <c r="B45" s="76"/>
      <c r="C45" s="77"/>
      <c r="D45" s="34">
        <v>1.7</v>
      </c>
      <c r="E45" s="11">
        <v>84155.44</v>
      </c>
    </row>
    <row r="46" spans="1:5" s="32" customFormat="1" ht="12.75" customHeight="1">
      <c r="A46" s="75" t="s">
        <v>37</v>
      </c>
      <c r="B46" s="76"/>
      <c r="C46" s="77"/>
      <c r="D46" s="34">
        <v>1.59</v>
      </c>
      <c r="E46" s="11">
        <v>78710.09</v>
      </c>
    </row>
    <row r="47" spans="1:5" s="32" customFormat="1" ht="12.75" customHeight="1">
      <c r="A47" s="75" t="s">
        <v>38</v>
      </c>
      <c r="B47" s="76"/>
      <c r="C47" s="77"/>
      <c r="D47" s="34">
        <v>1.2</v>
      </c>
      <c r="E47" s="11">
        <v>59403.839999999997</v>
      </c>
    </row>
    <row r="48" spans="1:5" s="32" customFormat="1" ht="12.75" customHeight="1">
      <c r="A48" s="75" t="s">
        <v>39</v>
      </c>
      <c r="B48" s="76"/>
      <c r="C48" s="77"/>
      <c r="D48" s="34">
        <v>2.75</v>
      </c>
      <c r="E48" s="11">
        <v>136133.81</v>
      </c>
    </row>
    <row r="49" spans="1:5" s="32" customFormat="1" ht="12.75" customHeight="1">
      <c r="A49" s="75" t="s">
        <v>40</v>
      </c>
      <c r="B49" s="76"/>
      <c r="C49" s="77"/>
      <c r="D49" s="34">
        <v>2.71</v>
      </c>
      <c r="E49" s="11">
        <v>134153.68</v>
      </c>
    </row>
    <row r="50" spans="1:5" s="32" customFormat="1" ht="12.75" customHeight="1">
      <c r="A50" s="75" t="s">
        <v>41</v>
      </c>
      <c r="B50" s="76"/>
      <c r="C50" s="77"/>
      <c r="D50" s="34">
        <v>0.21</v>
      </c>
      <c r="E50" s="11">
        <v>10395.67</v>
      </c>
    </row>
    <row r="51" spans="1:5" s="32" customFormat="1">
      <c r="A51" s="87" t="s">
        <v>42</v>
      </c>
      <c r="B51" s="88"/>
      <c r="C51" s="89"/>
      <c r="D51" s="35">
        <v>0.18</v>
      </c>
      <c r="E51" s="11">
        <v>8910.58</v>
      </c>
    </row>
    <row r="52" spans="1:5" s="32" customFormat="1" ht="12.75" customHeight="1">
      <c r="A52" s="87" t="s">
        <v>43</v>
      </c>
      <c r="B52" s="88"/>
      <c r="C52" s="89"/>
      <c r="D52" s="35">
        <v>0.53</v>
      </c>
      <c r="E52" s="11">
        <v>26236.7</v>
      </c>
    </row>
    <row r="53" spans="1:5" s="32" customFormat="1" ht="12.75" customHeight="1">
      <c r="A53" s="75" t="s">
        <v>44</v>
      </c>
      <c r="B53" s="76"/>
      <c r="C53" s="77"/>
      <c r="D53" s="34">
        <v>1.4</v>
      </c>
      <c r="E53" s="11">
        <v>69304.479999999996</v>
      </c>
    </row>
    <row r="54" spans="1:5" ht="12.75" customHeight="1">
      <c r="A54" s="78" t="s">
        <v>45</v>
      </c>
      <c r="B54" s="79"/>
      <c r="C54" s="80"/>
      <c r="D54" s="12"/>
      <c r="E54" s="13">
        <f>SUM(E45:E53)</f>
        <v>607404.28999999992</v>
      </c>
    </row>
    <row r="55" spans="1:5" ht="12.75" customHeight="1">
      <c r="A55" s="68" t="s">
        <v>10</v>
      </c>
      <c r="B55" s="69"/>
      <c r="C55" s="69"/>
      <c r="D55" s="69"/>
      <c r="E55" s="70"/>
    </row>
    <row r="56" spans="1:5" ht="18" customHeight="1">
      <c r="A56" s="90" t="s">
        <v>46</v>
      </c>
      <c r="B56" s="91"/>
      <c r="C56" s="92"/>
      <c r="D56" s="36">
        <v>3.61</v>
      </c>
      <c r="E56" s="11">
        <v>596288.31999999995</v>
      </c>
    </row>
    <row r="57" spans="1:5" ht="12.75" customHeight="1">
      <c r="A57" s="78" t="s">
        <v>47</v>
      </c>
      <c r="B57" s="79"/>
      <c r="C57" s="80"/>
      <c r="D57" s="36"/>
      <c r="E57" s="13">
        <f>SUM(E56:E56)</f>
        <v>596288.31999999995</v>
      </c>
    </row>
    <row r="58" spans="1:5" ht="17.25" customHeight="1">
      <c r="A58" s="72" t="s">
        <v>48</v>
      </c>
      <c r="B58" s="73"/>
      <c r="C58" s="73"/>
      <c r="D58" s="73"/>
      <c r="E58" s="74"/>
    </row>
    <row r="59" spans="1:5" ht="12.75" customHeight="1">
      <c r="A59" s="75" t="s">
        <v>49</v>
      </c>
      <c r="B59" s="76"/>
      <c r="C59" s="77"/>
      <c r="D59" s="36">
        <v>0.9</v>
      </c>
      <c r="E59" s="37">
        <f>E11</f>
        <v>22304.400000000001</v>
      </c>
    </row>
    <row r="60" spans="1:5" ht="12.75" customHeight="1">
      <c r="A60" s="38" t="s">
        <v>50</v>
      </c>
      <c r="B60" s="39"/>
      <c r="C60" s="40"/>
      <c r="D60" s="41"/>
      <c r="E60" s="42">
        <v>0</v>
      </c>
    </row>
    <row r="61" spans="1:5" ht="12.75" customHeight="1">
      <c r="A61" s="78" t="s">
        <v>51</v>
      </c>
      <c r="B61" s="79"/>
      <c r="C61" s="80"/>
      <c r="D61" s="12"/>
      <c r="E61" s="43">
        <f>SUM(E59:E60)</f>
        <v>22304.400000000001</v>
      </c>
    </row>
    <row r="62" spans="1:5" ht="12.75" customHeight="1">
      <c r="A62" s="81" t="s">
        <v>52</v>
      </c>
      <c r="B62" s="82"/>
      <c r="C62" s="82"/>
      <c r="D62" s="82"/>
      <c r="E62" s="83"/>
    </row>
    <row r="63" spans="1:5" ht="12.75" customHeight="1">
      <c r="A63" s="84" t="s">
        <v>53</v>
      </c>
      <c r="B63" s="85"/>
      <c r="C63" s="86"/>
      <c r="D63" s="44"/>
      <c r="E63" s="45">
        <f>E21</f>
        <v>2123181.8199999998</v>
      </c>
    </row>
    <row r="64" spans="1:5" ht="12.75" customHeight="1">
      <c r="A64" s="84" t="s">
        <v>54</v>
      </c>
      <c r="B64" s="85"/>
      <c r="C64" s="86"/>
      <c r="D64" s="44"/>
      <c r="E64" s="37">
        <f>E63*0.02</f>
        <v>42463.636399999996</v>
      </c>
    </row>
    <row r="65" spans="1:5" ht="12.75" customHeight="1">
      <c r="A65" s="67" t="s">
        <v>55</v>
      </c>
      <c r="B65" s="67"/>
      <c r="C65" s="67"/>
      <c r="D65" s="46"/>
      <c r="E65" s="47">
        <f>E63+E64</f>
        <v>2165645.4564</v>
      </c>
    </row>
    <row r="66" spans="1:5" ht="12.75" customHeight="1">
      <c r="A66" s="48"/>
      <c r="B66" s="49"/>
      <c r="C66" s="49"/>
      <c r="D66" s="50"/>
    </row>
    <row r="67" spans="1:5" ht="19.5" customHeight="1">
      <c r="A67" s="68" t="s">
        <v>56</v>
      </c>
      <c r="B67" s="69"/>
      <c r="C67" s="69"/>
      <c r="D67" s="69"/>
      <c r="E67" s="70"/>
    </row>
    <row r="68" spans="1:5" ht="12.75" customHeight="1">
      <c r="A68" s="64" t="s">
        <v>57</v>
      </c>
      <c r="B68" s="65"/>
      <c r="C68" s="71"/>
      <c r="D68" s="51"/>
      <c r="E68" s="13">
        <f>E10-E54</f>
        <v>0</v>
      </c>
    </row>
    <row r="69" spans="1:5" ht="12.75" customHeight="1">
      <c r="A69" s="64" t="s">
        <v>58</v>
      </c>
      <c r="B69" s="65"/>
      <c r="C69" s="71"/>
      <c r="D69" s="51"/>
      <c r="E69" s="52">
        <f>E14-E57</f>
        <v>-417581.54999999993</v>
      </c>
    </row>
    <row r="70" spans="1:5" ht="12.75" customHeight="1">
      <c r="A70" s="64" t="s">
        <v>59</v>
      </c>
      <c r="B70" s="65"/>
      <c r="C70" s="71"/>
      <c r="D70" s="51"/>
      <c r="E70" s="52">
        <v>-66030</v>
      </c>
    </row>
    <row r="71" spans="1:5" ht="12.75" customHeight="1">
      <c r="A71" s="64" t="s">
        <v>60</v>
      </c>
      <c r="B71" s="65"/>
      <c r="C71" s="71"/>
      <c r="D71" s="51"/>
      <c r="E71" s="52">
        <f>E70+E69</f>
        <v>-483611.54999999993</v>
      </c>
    </row>
    <row r="72" spans="1:5" s="53" customFormat="1">
      <c r="A72" s="61" t="s">
        <v>61</v>
      </c>
      <c r="B72" s="62"/>
      <c r="C72" s="63"/>
      <c r="D72" s="12"/>
      <c r="E72" s="13">
        <f>E23-E6</f>
        <v>299898.82000000076</v>
      </c>
    </row>
    <row r="73" spans="1:5">
      <c r="A73" s="64" t="s">
        <v>62</v>
      </c>
      <c r="B73" s="65"/>
      <c r="C73" s="66"/>
      <c r="D73" s="54"/>
      <c r="E73" s="52">
        <f>-[1]январь!$Y$17</f>
        <v>-1096489.1499999999</v>
      </c>
    </row>
    <row r="74" spans="1:5">
      <c r="A74" s="64" t="s">
        <v>63</v>
      </c>
      <c r="B74" s="65"/>
      <c r="C74" s="66"/>
      <c r="D74" s="54"/>
      <c r="E74" s="52">
        <f>E72+E73</f>
        <v>-796590.32999999914</v>
      </c>
    </row>
    <row r="75" spans="1:5">
      <c r="E75" s="57"/>
    </row>
    <row r="76" spans="1:5">
      <c r="E76" s="58"/>
    </row>
    <row r="77" spans="1:5">
      <c r="A77" s="1" t="s">
        <v>64</v>
      </c>
      <c r="E77" s="132" t="s">
        <v>65</v>
      </c>
    </row>
    <row r="78" spans="1:5">
      <c r="A78" s="59"/>
      <c r="B78" s="59"/>
      <c r="C78" s="59"/>
      <c r="E78" s="133"/>
    </row>
    <row r="79" spans="1:5">
      <c r="A79" s="1" t="s">
        <v>66</v>
      </c>
      <c r="E79" s="132" t="s">
        <v>67</v>
      </c>
    </row>
    <row r="80" spans="1:5">
      <c r="A80" s="1"/>
      <c r="E80" s="57"/>
    </row>
    <row r="81" spans="1:5">
      <c r="A81" s="1"/>
      <c r="B81" s="18" t="s">
        <v>68</v>
      </c>
      <c r="C81" s="18"/>
      <c r="E81" s="60"/>
    </row>
    <row r="82" spans="1:5">
      <c r="A82" s="1" t="s">
        <v>69</v>
      </c>
      <c r="E82" s="60"/>
    </row>
    <row r="83" spans="1:5" ht="14.25" customHeight="1">
      <c r="A83" s="1" t="s">
        <v>70</v>
      </c>
      <c r="E83" s="60"/>
    </row>
  </sheetData>
  <mergeCells count="64">
    <mergeCell ref="A1:E1"/>
    <mergeCell ref="A2:B2"/>
    <mergeCell ref="A3:B3"/>
    <mergeCell ref="A4:B4"/>
    <mergeCell ref="A6:C7"/>
    <mergeCell ref="D6:D7"/>
    <mergeCell ref="E6:E7"/>
    <mergeCell ref="A26:C26"/>
    <mergeCell ref="A8:E8"/>
    <mergeCell ref="A9:C9"/>
    <mergeCell ref="A10:C10"/>
    <mergeCell ref="A11:C11"/>
    <mergeCell ref="A12:E12"/>
    <mergeCell ref="A13:C13"/>
    <mergeCell ref="A14:C14"/>
    <mergeCell ref="A15:E15"/>
    <mergeCell ref="A23:C24"/>
    <mergeCell ref="E23:E24"/>
    <mergeCell ref="A25:E25"/>
    <mergeCell ref="A38:C38"/>
    <mergeCell ref="A27:C27"/>
    <mergeCell ref="A28:C28"/>
    <mergeCell ref="A29:E29"/>
    <mergeCell ref="A30:C30"/>
    <mergeCell ref="A31:C31"/>
    <mergeCell ref="A32:E32"/>
    <mergeCell ref="A33:C33"/>
    <mergeCell ref="A34:C34"/>
    <mergeCell ref="A35:C35"/>
    <mergeCell ref="A36:C36"/>
    <mergeCell ref="A37:C37"/>
    <mergeCell ref="A51:C51"/>
    <mergeCell ref="A39:C39"/>
    <mergeCell ref="A41:C42"/>
    <mergeCell ref="E41:E42"/>
    <mergeCell ref="A43:E43"/>
    <mergeCell ref="A44:C44"/>
    <mergeCell ref="A45:C45"/>
    <mergeCell ref="A46:C46"/>
    <mergeCell ref="A47:C47"/>
    <mergeCell ref="A48:C48"/>
    <mergeCell ref="A49:C49"/>
    <mergeCell ref="A50:C50"/>
    <mergeCell ref="A64:C64"/>
    <mergeCell ref="A52:C52"/>
    <mergeCell ref="A53:C53"/>
    <mergeCell ref="A54:C54"/>
    <mergeCell ref="A55:E55"/>
    <mergeCell ref="A56:C56"/>
    <mergeCell ref="A57:C57"/>
    <mergeCell ref="A58:E58"/>
    <mergeCell ref="A59:C59"/>
    <mergeCell ref="A61:C61"/>
    <mergeCell ref="A62:E62"/>
    <mergeCell ref="A63:C63"/>
    <mergeCell ref="A72:C72"/>
    <mergeCell ref="A73:C73"/>
    <mergeCell ref="A74:C74"/>
    <mergeCell ref="A65:C65"/>
    <mergeCell ref="A67:E67"/>
    <mergeCell ref="A68:C68"/>
    <mergeCell ref="A69:C69"/>
    <mergeCell ref="A70:C70"/>
    <mergeCell ref="A71:C71"/>
  </mergeCells>
  <printOptions horizontalCentered="1"/>
  <pageMargins left="0.35433070866141736" right="0.35433070866141736" top="0.86614173228346458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25</vt:lpstr>
      <vt:lpstr>'25'!Область_печати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2014-02-06T06:53:02Z</dcterms:modified>
</cp:coreProperties>
</file>