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Ф-К 28-4 " sheetId="5" r:id="rId1"/>
  </sheets>
  <definedNames>
    <definedName name="_xlnm.Print_Area" localSheetId="0">'Ф-К 28-4 '!$A$1:$E$75</definedName>
  </definedNames>
  <calcPr calcId="125725"/>
</workbook>
</file>

<file path=xl/calcChain.xml><?xml version="1.0" encoding="utf-8"?>
<calcChain xmlns="http://schemas.openxmlformats.org/spreadsheetml/2006/main">
  <c r="E50" i="5"/>
  <c r="E31"/>
  <c r="E35"/>
  <c r="E17" l="1"/>
  <c r="E54" l="1"/>
  <c r="E41"/>
  <c r="E23"/>
  <c r="E60" l="1"/>
  <c r="E25"/>
  <c r="E44"/>
  <c r="E13"/>
  <c r="E7" s="1"/>
  <c r="E42" l="1"/>
  <c r="E63"/>
  <c r="E64" s="1"/>
  <c r="C5" l="1"/>
  <c r="C3" l="1"/>
</calcChain>
</file>

<file path=xl/sharedStrings.xml><?xml version="1.0" encoding="utf-8"?>
<sst xmlns="http://schemas.openxmlformats.org/spreadsheetml/2006/main" count="68" uniqueCount="50">
  <si>
    <t>Отчет о начислении, поступлении и расходовании денежных средств  за 2016г..</t>
  </si>
  <si>
    <t>по адресу Ф.Каменецкого, 28/4</t>
  </si>
  <si>
    <t>Площадь , всего кв.м.</t>
  </si>
  <si>
    <t>Площадь , жилая</t>
  </si>
  <si>
    <t>Площадь , нежилая</t>
  </si>
  <si>
    <t>НАЧИСЛЕНО,   ВСЕГО:</t>
  </si>
  <si>
    <t>Тариф</t>
  </si>
  <si>
    <t>в т.ч. Содержание:</t>
  </si>
  <si>
    <t xml:space="preserve">Содержание общего имущества  </t>
  </si>
  <si>
    <t>Освещение МОП</t>
  </si>
  <si>
    <t>Содержание приборов учета</t>
  </si>
  <si>
    <t>* Итого "Содержание" :</t>
  </si>
  <si>
    <t>в т.ч. Ремонт:</t>
  </si>
  <si>
    <t xml:space="preserve">Текущий ремонт общего имущества </t>
  </si>
  <si>
    <t>Доп.тариф на ремонт</t>
  </si>
  <si>
    <t>* Итого  "Ремонт" :</t>
  </si>
  <si>
    <t>в т.ч. Коммунальные услуги</t>
  </si>
  <si>
    <t>Отопление</t>
  </si>
  <si>
    <t>Горячее водоснабжение</t>
  </si>
  <si>
    <t>Холодное водоснабжение</t>
  </si>
  <si>
    <t>Водоотведение</t>
  </si>
  <si>
    <t>* Итого  "Коммунальные услуги"</t>
  </si>
  <si>
    <t>ФАКТИЧЕСКИ ПОСТУПИЛО,  ВСЕГО:</t>
  </si>
  <si>
    <t>% сбора по дому с учетом задолженности</t>
  </si>
  <si>
    <t>РАСХОДЫ ПО ДОМУ ВСЕГО:</t>
  </si>
  <si>
    <t>*по договору с ОАО "Иркутскэнерго" фирма Энергосбыт - освещение МОП</t>
  </si>
  <si>
    <t>*расходы по эксплуатации приборов учета тепловой энергии и ХВС</t>
  </si>
  <si>
    <t>Всего расходов по содержанию:</t>
  </si>
  <si>
    <t xml:space="preserve">*выполненно работ по текущему ремонту </t>
  </si>
  <si>
    <t>*расходы по управлению МКД</t>
  </si>
  <si>
    <t>Всего расходов по ремонту: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</si>
  <si>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</si>
  <si>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</si>
  <si>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</si>
  <si>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</si>
  <si>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</si>
  <si>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01.01.2017 г. (перерасход (-),экономия (+)</t>
  </si>
  <si>
    <t>Остаток по лицевым счетам на 01.01.2016 г.</t>
  </si>
  <si>
    <t>Задолженность по лицевым счетам за 2016 г.</t>
  </si>
  <si>
    <t>Всего задолженность по лицевым счетам на 01.01.2017 г.</t>
  </si>
  <si>
    <t>В том числе по статьям:</t>
  </si>
  <si>
    <t>содержание</t>
  </si>
  <si>
    <t>текущий ремонт</t>
  </si>
  <si>
    <t>коммунальные услуги</t>
  </si>
  <si>
    <t>Генеральный директор ООО "РегионСибирь"</t>
  </si>
  <si>
    <t>Федоров А,В.</t>
  </si>
  <si>
    <t xml:space="preserve">                    Уважаемые жители!</t>
  </si>
  <si>
    <t>Отчет о начислении, поступлении и расходовании денежных средств  за 2016 год</t>
  </si>
  <si>
    <t>размещен на сайте нашей компании в интернете : rs2010.ru</t>
  </si>
  <si>
    <t>*по договору  на содержание общего имущества</t>
  </si>
</sst>
</file>

<file path=xl/styles.xml><?xml version="1.0" encoding="utf-8"?>
<styleSheet xmlns="http://schemas.openxmlformats.org/spreadsheetml/2006/main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Arial"/>
      <family val="2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/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Fill="1" applyAlignment="1">
      <alignment horizontal="center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2" fillId="0" borderId="0" xfId="3" applyFont="1" applyFill="1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40" fontId="3" fillId="0" borderId="9" xfId="2" applyNumberFormat="1" applyFont="1" applyFill="1" applyBorder="1" applyAlignment="1">
      <alignment horizontal="center" vertical="center" wrapText="1"/>
    </xf>
    <xf numFmtId="0" fontId="3" fillId="0" borderId="0" xfId="1" applyFont="1" applyFill="1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3" fillId="0" borderId="12" xfId="1" applyFont="1" applyFill="1" applyBorder="1" applyAlignment="1">
      <alignment horizontal="right" wrapText="1"/>
    </xf>
    <xf numFmtId="166" fontId="5" fillId="0" borderId="9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49" fontId="3" fillId="0" borderId="0" xfId="3" applyNumberFormat="1" applyFont="1" applyFill="1" applyAlignment="1">
      <alignment horizontal="left"/>
    </xf>
    <xf numFmtId="49" fontId="3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3" fillId="0" borderId="0" xfId="3" applyFont="1" applyFill="1"/>
    <xf numFmtId="0" fontId="2" fillId="0" borderId="0" xfId="1" applyFont="1" applyFill="1" applyAlignment="1"/>
    <xf numFmtId="0" fontId="3" fillId="0" borderId="0" xfId="1" applyFont="1" applyFill="1" applyBorder="1" applyAlignment="1">
      <alignment horizontal="left" wrapText="1"/>
    </xf>
    <xf numFmtId="166" fontId="5" fillId="0" borderId="9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center" vertical="center"/>
    </xf>
    <xf numFmtId="166" fontId="5" fillId="0" borderId="9" xfId="2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center" vertical="center" wrapText="1"/>
    </xf>
    <xf numFmtId="40" fontId="5" fillId="0" borderId="9" xfId="1" applyNumberFormat="1" applyFont="1" applyFill="1" applyBorder="1" applyAlignment="1">
      <alignment horizontal="right"/>
    </xf>
    <xf numFmtId="40" fontId="5" fillId="0" borderId="9" xfId="2" applyNumberFormat="1" applyFont="1" applyFill="1" applyBorder="1" applyAlignment="1">
      <alignment horizontal="right"/>
    </xf>
    <xf numFmtId="9" fontId="3" fillId="0" borderId="9" xfId="4" applyNumberFormat="1" applyFont="1" applyFill="1" applyBorder="1" applyAlignment="1">
      <alignment horizontal="right" vertical="center" wrapText="1" indent="1"/>
    </xf>
    <xf numFmtId="164" fontId="3" fillId="0" borderId="9" xfId="1" applyNumberFormat="1" applyFont="1" applyFill="1" applyBorder="1" applyAlignment="1">
      <alignment horizontal="right" vertical="center" wrapText="1" indent="1"/>
    </xf>
    <xf numFmtId="167" fontId="5" fillId="0" borderId="9" xfId="1" applyNumberFormat="1" applyFont="1" applyFill="1" applyBorder="1" applyAlignment="1">
      <alignment horizontal="right" vertical="center"/>
    </xf>
    <xf numFmtId="40" fontId="3" fillId="0" borderId="9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43" fontId="6" fillId="0" borderId="9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right" vertical="center"/>
    </xf>
    <xf numFmtId="166" fontId="5" fillId="0" borderId="8" xfId="0" applyNumberFormat="1" applyFont="1" applyBorder="1" applyAlignment="1">
      <alignment horizontal="right" vertical="center"/>
    </xf>
    <xf numFmtId="43" fontId="9" fillId="0" borderId="9" xfId="0" applyNumberFormat="1" applyFont="1" applyBorder="1" applyAlignment="1">
      <alignment horizontal="center" vertical="center"/>
    </xf>
    <xf numFmtId="0" fontId="5" fillId="0" borderId="9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center"/>
    </xf>
    <xf numFmtId="40" fontId="2" fillId="0" borderId="9" xfId="2" applyNumberFormat="1" applyFont="1" applyFill="1" applyBorder="1" applyAlignment="1">
      <alignment horizontal="center"/>
    </xf>
    <xf numFmtId="38" fontId="5" fillId="0" borderId="9" xfId="3" applyNumberFormat="1" applyFont="1" applyFill="1" applyBorder="1" applyAlignment="1">
      <alignment horizontal="center" vertical="center"/>
    </xf>
    <xf numFmtId="43" fontId="3" fillId="0" borderId="9" xfId="8" applyFont="1" applyFill="1" applyBorder="1" applyAlignment="1">
      <alignment horizontal="center" vertical="center" wrapText="1"/>
    </xf>
    <xf numFmtId="43" fontId="2" fillId="0" borderId="9" xfId="8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right" vertical="center" wrapText="1"/>
    </xf>
    <xf numFmtId="0" fontId="2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left" vertical="top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right" vertical="center" wrapText="1"/>
    </xf>
    <xf numFmtId="0" fontId="5" fillId="0" borderId="11" xfId="3" applyFont="1" applyFill="1" applyBorder="1" applyAlignment="1">
      <alignment horizontal="right" vertical="center" wrapText="1"/>
    </xf>
    <xf numFmtId="0" fontId="5" fillId="0" borderId="12" xfId="3" applyFont="1" applyFill="1" applyBorder="1" applyAlignment="1">
      <alignment horizontal="right" vertical="center" wrapText="1"/>
    </xf>
    <xf numFmtId="0" fontId="5" fillId="0" borderId="9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wrapText="1"/>
    </xf>
    <xf numFmtId="0" fontId="2" fillId="0" borderId="9" xfId="3" applyFont="1" applyFill="1" applyBorder="1" applyAlignment="1">
      <alignment horizontal="left" vertical="center" wrapText="1"/>
    </xf>
    <xf numFmtId="0" fontId="2" fillId="0" borderId="9" xfId="3" applyFont="1" applyFill="1" applyBorder="1" applyAlignment="1">
      <alignment horizontal="left" wrapText="1"/>
    </xf>
    <xf numFmtId="0" fontId="3" fillId="0" borderId="9" xfId="3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9" xfId="3" applyFont="1" applyFill="1" applyBorder="1" applyAlignment="1">
      <alignment horizontal="left"/>
    </xf>
    <xf numFmtId="0" fontId="3" fillId="0" borderId="9" xfId="3" applyFont="1" applyFill="1" applyBorder="1" applyAlignment="1">
      <alignment horizontal="left"/>
    </xf>
    <xf numFmtId="0" fontId="2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left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166" fontId="5" fillId="0" borderId="4" xfId="1" applyNumberFormat="1" applyFont="1" applyFill="1" applyBorder="1" applyAlignment="1">
      <alignment horizontal="right" vertical="center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9" xfId="1" applyNumberFormat="1" applyFont="1" applyFill="1" applyBorder="1" applyAlignment="1">
      <alignment horizontal="right" vertical="center"/>
    </xf>
    <xf numFmtId="167" fontId="5" fillId="0" borderId="9" xfId="1" applyNumberFormat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3" fontId="7" fillId="0" borderId="9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right"/>
    </xf>
  </cellXfs>
  <cellStyles count="9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Процентный 2" xfId="4"/>
    <cellStyle name="Финансовый" xfId="8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topLeftCell="A34" workbookViewId="0">
      <selection activeCell="E56" sqref="E56:E59"/>
    </sheetView>
  </sheetViews>
  <sheetFormatPr defaultRowHeight="12.75"/>
  <cols>
    <col min="1" max="1" width="10" style="27" customWidth="1"/>
    <col min="2" max="2" width="9.140625" style="1" customWidth="1"/>
    <col min="3" max="3" width="60.7109375" style="1" customWidth="1"/>
    <col min="4" max="4" width="8" style="14" customWidth="1"/>
    <col min="5" max="5" width="18" style="4" customWidth="1"/>
    <col min="6" max="6" width="9.5703125" style="1" bestFit="1" customWidth="1"/>
    <col min="7" max="16384" width="9.140625" style="1"/>
  </cols>
  <sheetData>
    <row r="1" spans="1:5" ht="18.75" customHeight="1">
      <c r="A1" s="85" t="s">
        <v>0</v>
      </c>
      <c r="B1" s="85"/>
      <c r="C1" s="85"/>
      <c r="D1" s="85"/>
      <c r="E1" s="85"/>
    </row>
    <row r="2" spans="1:5" ht="16.5" customHeight="1">
      <c r="A2" s="86" t="s">
        <v>1</v>
      </c>
      <c r="B2" s="86"/>
      <c r="C2" s="86"/>
      <c r="D2" s="86"/>
      <c r="E2" s="86"/>
    </row>
    <row r="3" spans="1:5">
      <c r="A3" s="87" t="s">
        <v>2</v>
      </c>
      <c r="B3" s="87"/>
      <c r="C3" s="2">
        <f>C4+C5</f>
        <v>2371.4</v>
      </c>
      <c r="D3" s="3"/>
    </row>
    <row r="4" spans="1:5">
      <c r="A4" s="88" t="s">
        <v>3</v>
      </c>
      <c r="B4" s="88"/>
      <c r="C4" s="5">
        <v>2105.5</v>
      </c>
      <c r="D4" s="3"/>
      <c r="E4" s="6"/>
    </row>
    <row r="5" spans="1:5">
      <c r="A5" s="88" t="s">
        <v>4</v>
      </c>
      <c r="B5" s="88"/>
      <c r="C5" s="5">
        <f>265.9</f>
        <v>265.89999999999998</v>
      </c>
      <c r="D5" s="3"/>
      <c r="E5" s="6"/>
    </row>
    <row r="6" spans="1:5">
      <c r="A6" s="8"/>
      <c r="B6" s="9"/>
      <c r="C6" s="10"/>
      <c r="D6" s="3"/>
      <c r="E6" s="6"/>
    </row>
    <row r="7" spans="1:5">
      <c r="A7" s="104" t="s">
        <v>5</v>
      </c>
      <c r="B7" s="105"/>
      <c r="C7" s="106"/>
      <c r="D7" s="93" t="s">
        <v>6</v>
      </c>
      <c r="E7" s="89">
        <f>E13+E17+E23</f>
        <v>1129972.21</v>
      </c>
    </row>
    <row r="8" spans="1:5">
      <c r="A8" s="107"/>
      <c r="B8" s="108"/>
      <c r="C8" s="109"/>
      <c r="D8" s="94"/>
      <c r="E8" s="90"/>
    </row>
    <row r="9" spans="1:5">
      <c r="A9" s="61" t="s">
        <v>7</v>
      </c>
      <c r="B9" s="61"/>
      <c r="C9" s="61"/>
      <c r="D9" s="61"/>
      <c r="E9" s="40"/>
    </row>
    <row r="10" spans="1:5">
      <c r="A10" s="101" t="s">
        <v>8</v>
      </c>
      <c r="B10" s="102"/>
      <c r="C10" s="103"/>
      <c r="D10" s="49">
        <v>14.96</v>
      </c>
      <c r="E10" s="110">
        <v>388758.26</v>
      </c>
    </row>
    <row r="11" spans="1:5" ht="12.75" customHeight="1">
      <c r="A11" s="52" t="s">
        <v>9</v>
      </c>
      <c r="B11" s="52"/>
      <c r="C11" s="52"/>
      <c r="D11" s="49"/>
      <c r="E11" s="110">
        <v>6420.09</v>
      </c>
    </row>
    <row r="12" spans="1:5">
      <c r="A12" s="52" t="s">
        <v>10</v>
      </c>
      <c r="B12" s="52"/>
      <c r="C12" s="52"/>
      <c r="D12" s="49">
        <v>0.9</v>
      </c>
      <c r="E12" s="110">
        <v>24269.22</v>
      </c>
    </row>
    <row r="13" spans="1:5" ht="12.75" customHeight="1">
      <c r="A13" s="60" t="s">
        <v>11</v>
      </c>
      <c r="B13" s="60"/>
      <c r="C13" s="60"/>
      <c r="D13" s="50"/>
      <c r="E13" s="29">
        <f>SUM(E10:E12)</f>
        <v>419447.57000000007</v>
      </c>
    </row>
    <row r="14" spans="1:5">
      <c r="A14" s="61" t="s">
        <v>12</v>
      </c>
      <c r="B14" s="61"/>
      <c r="C14" s="61"/>
      <c r="D14" s="61"/>
      <c r="E14" s="40"/>
    </row>
    <row r="15" spans="1:5">
      <c r="A15" s="83" t="s">
        <v>13</v>
      </c>
      <c r="B15" s="83"/>
      <c r="C15" s="83"/>
      <c r="D15" s="49">
        <v>4.4800000000000004</v>
      </c>
      <c r="E15" s="110">
        <v>119316.49</v>
      </c>
    </row>
    <row r="16" spans="1:5">
      <c r="A16" s="66" t="s">
        <v>14</v>
      </c>
      <c r="B16" s="66"/>
      <c r="C16" s="66"/>
      <c r="D16" s="32"/>
      <c r="E16" s="41">
        <v>0</v>
      </c>
    </row>
    <row r="17" spans="1:5" ht="12.75" customHeight="1">
      <c r="A17" s="60" t="s">
        <v>15</v>
      </c>
      <c r="B17" s="60"/>
      <c r="C17" s="60"/>
      <c r="D17" s="11"/>
      <c r="E17" s="29">
        <f>E15+E16</f>
        <v>119316.49</v>
      </c>
    </row>
    <row r="18" spans="1:5" ht="12.75" customHeight="1">
      <c r="A18" s="59" t="s">
        <v>16</v>
      </c>
      <c r="B18" s="59"/>
      <c r="C18" s="59"/>
      <c r="D18" s="59"/>
      <c r="E18" s="45"/>
    </row>
    <row r="19" spans="1:5" ht="12.75" customHeight="1">
      <c r="A19" s="52" t="s">
        <v>17</v>
      </c>
      <c r="B19" s="52"/>
      <c r="C19" s="52"/>
      <c r="D19" s="30"/>
      <c r="E19" s="110">
        <v>363933.08</v>
      </c>
    </row>
    <row r="20" spans="1:5" ht="12.75" customHeight="1">
      <c r="A20" s="52" t="s">
        <v>18</v>
      </c>
      <c r="B20" s="52"/>
      <c r="C20" s="52"/>
      <c r="D20" s="30"/>
      <c r="E20" s="110">
        <v>124083.26</v>
      </c>
    </row>
    <row r="21" spans="1:5" ht="12.75" customHeight="1">
      <c r="A21" s="52" t="s">
        <v>19</v>
      </c>
      <c r="B21" s="52"/>
      <c r="C21" s="52"/>
      <c r="D21" s="30"/>
      <c r="E21" s="110">
        <v>39142.47</v>
      </c>
    </row>
    <row r="22" spans="1:5" ht="12.75" customHeight="1">
      <c r="A22" s="52" t="s">
        <v>20</v>
      </c>
      <c r="B22" s="52"/>
      <c r="C22" s="52"/>
      <c r="D22" s="30"/>
      <c r="E22" s="110">
        <v>64049.34</v>
      </c>
    </row>
    <row r="23" spans="1:5" s="13" customFormat="1" ht="12.75" customHeight="1">
      <c r="A23" s="84" t="s">
        <v>21</v>
      </c>
      <c r="B23" s="84"/>
      <c r="C23" s="84"/>
      <c r="D23" s="30"/>
      <c r="E23" s="31">
        <f>SUM(E19:E22)</f>
        <v>591208.15</v>
      </c>
    </row>
    <row r="24" spans="1:5">
      <c r="A24" s="95"/>
      <c r="B24" s="96"/>
      <c r="C24" s="97"/>
      <c r="D24" s="46"/>
      <c r="E24" s="47"/>
    </row>
    <row r="25" spans="1:5">
      <c r="A25" s="70" t="s">
        <v>22</v>
      </c>
      <c r="B25" s="70"/>
      <c r="C25" s="70"/>
      <c r="D25" s="93"/>
      <c r="E25" s="91">
        <f>E31+E35+E41</f>
        <v>1072813.03</v>
      </c>
    </row>
    <row r="26" spans="1:5">
      <c r="A26" s="70"/>
      <c r="B26" s="70"/>
      <c r="C26" s="70"/>
      <c r="D26" s="94"/>
      <c r="E26" s="91"/>
    </row>
    <row r="27" spans="1:5">
      <c r="A27" s="61" t="s">
        <v>7</v>
      </c>
      <c r="B27" s="61"/>
      <c r="C27" s="61"/>
      <c r="D27" s="61"/>
      <c r="E27" s="40"/>
    </row>
    <row r="28" spans="1:5">
      <c r="A28" s="71" t="s">
        <v>8</v>
      </c>
      <c r="B28" s="71"/>
      <c r="C28" s="71"/>
      <c r="D28" s="32"/>
      <c r="E28" s="110">
        <v>369450.17</v>
      </c>
    </row>
    <row r="29" spans="1:5" ht="12.75" customHeight="1">
      <c r="A29" s="72" t="s">
        <v>9</v>
      </c>
      <c r="B29" s="72"/>
      <c r="C29" s="72"/>
      <c r="D29" s="30"/>
      <c r="E29" s="110">
        <v>7406.46</v>
      </c>
    </row>
    <row r="30" spans="1:5">
      <c r="A30" s="52" t="s">
        <v>10</v>
      </c>
      <c r="B30" s="52"/>
      <c r="C30" s="52"/>
      <c r="D30" s="11"/>
      <c r="E30" s="110">
        <v>24148.18</v>
      </c>
    </row>
    <row r="31" spans="1:5" ht="12.75" customHeight="1">
      <c r="A31" s="77" t="s">
        <v>11</v>
      </c>
      <c r="B31" s="78"/>
      <c r="C31" s="79"/>
      <c r="D31" s="11"/>
      <c r="E31" s="33">
        <f>SUM(E28:E30)</f>
        <v>401004.81</v>
      </c>
    </row>
    <row r="32" spans="1:5" ht="12.75" customHeight="1">
      <c r="A32" s="80" t="s">
        <v>12</v>
      </c>
      <c r="B32" s="81"/>
      <c r="C32" s="81"/>
      <c r="D32" s="82"/>
      <c r="E32" s="40"/>
    </row>
    <row r="33" spans="1:5">
      <c r="A33" s="83" t="s">
        <v>13</v>
      </c>
      <c r="B33" s="83"/>
      <c r="C33" s="83"/>
      <c r="D33" s="32"/>
      <c r="E33" s="110">
        <v>112125.46</v>
      </c>
    </row>
    <row r="34" spans="1:5" ht="12.75" customHeight="1">
      <c r="A34" s="74" t="s">
        <v>14</v>
      </c>
      <c r="B34" s="75"/>
      <c r="C34" s="76"/>
      <c r="D34" s="32"/>
      <c r="E34" s="41">
        <v>0</v>
      </c>
    </row>
    <row r="35" spans="1:5" ht="12.75" customHeight="1">
      <c r="A35" s="77" t="s">
        <v>15</v>
      </c>
      <c r="B35" s="78"/>
      <c r="C35" s="79"/>
      <c r="D35" s="11"/>
      <c r="E35" s="33">
        <f>E33+E34</f>
        <v>112125.46</v>
      </c>
    </row>
    <row r="36" spans="1:5" ht="12.75" customHeight="1">
      <c r="A36" s="59" t="s">
        <v>16</v>
      </c>
      <c r="B36" s="59"/>
      <c r="C36" s="59"/>
      <c r="D36" s="59"/>
      <c r="E36" s="44"/>
    </row>
    <row r="37" spans="1:5" ht="12.75" customHeight="1">
      <c r="A37" s="52" t="s">
        <v>17</v>
      </c>
      <c r="B37" s="52"/>
      <c r="C37" s="52"/>
      <c r="D37" s="30"/>
      <c r="E37" s="110">
        <v>343760.38</v>
      </c>
    </row>
    <row r="38" spans="1:5" ht="12.75" customHeight="1">
      <c r="A38" s="52" t="s">
        <v>18</v>
      </c>
      <c r="B38" s="52"/>
      <c r="C38" s="52"/>
      <c r="D38" s="30"/>
      <c r="E38" s="110">
        <v>122333.62</v>
      </c>
    </row>
    <row r="39" spans="1:5" ht="12.75" customHeight="1">
      <c r="A39" s="52" t="s">
        <v>19</v>
      </c>
      <c r="B39" s="52"/>
      <c r="C39" s="52"/>
      <c r="D39" s="30"/>
      <c r="E39" s="110">
        <v>35719.279999999999</v>
      </c>
    </row>
    <row r="40" spans="1:5" ht="12.75" customHeight="1">
      <c r="A40" s="52" t="s">
        <v>20</v>
      </c>
      <c r="B40" s="52"/>
      <c r="C40" s="52"/>
      <c r="D40" s="30"/>
      <c r="E40" s="110">
        <v>57869.48</v>
      </c>
    </row>
    <row r="41" spans="1:5" s="13" customFormat="1" ht="12.75" customHeight="1">
      <c r="A41" s="73" t="s">
        <v>21</v>
      </c>
      <c r="B41" s="73"/>
      <c r="C41" s="73"/>
      <c r="D41" s="30"/>
      <c r="E41" s="34">
        <f>SUM(E37:E40)</f>
        <v>559682.76</v>
      </c>
    </row>
    <row r="42" spans="1:5" ht="12.75" customHeight="1">
      <c r="A42" s="69" t="s">
        <v>23</v>
      </c>
      <c r="B42" s="69"/>
      <c r="C42" s="69"/>
      <c r="D42" s="11"/>
      <c r="E42" s="35">
        <f>E25/(E7-E62)</f>
        <v>0.61351465673745742</v>
      </c>
    </row>
    <row r="43" spans="1:5" s="15" customFormat="1">
      <c r="A43" s="98"/>
      <c r="B43" s="99"/>
      <c r="C43" s="100"/>
      <c r="D43" s="11"/>
      <c r="E43" s="12"/>
    </row>
    <row r="44" spans="1:5" s="17" customFormat="1">
      <c r="A44" s="70" t="s">
        <v>24</v>
      </c>
      <c r="B44" s="70"/>
      <c r="C44" s="70"/>
      <c r="D44" s="93"/>
      <c r="E44" s="92">
        <f>E50+E54+E60</f>
        <v>1028219.3400000001</v>
      </c>
    </row>
    <row r="45" spans="1:5" s="17" customFormat="1">
      <c r="A45" s="70"/>
      <c r="B45" s="70"/>
      <c r="C45" s="70"/>
      <c r="D45" s="94"/>
      <c r="E45" s="92"/>
    </row>
    <row r="46" spans="1:5" s="17" customFormat="1">
      <c r="A46" s="61" t="s">
        <v>7</v>
      </c>
      <c r="B46" s="61"/>
      <c r="C46" s="61"/>
      <c r="D46" s="61"/>
      <c r="E46" s="40"/>
    </row>
    <row r="47" spans="1:5" s="17" customFormat="1" ht="12.75" customHeight="1">
      <c r="A47" s="63" t="s">
        <v>49</v>
      </c>
      <c r="B47" s="64"/>
      <c r="C47" s="65"/>
      <c r="D47" s="36">
        <v>14.96</v>
      </c>
      <c r="E47" s="42">
        <v>388758.24</v>
      </c>
    </row>
    <row r="48" spans="1:5" s="17" customFormat="1">
      <c r="A48" s="67" t="s">
        <v>25</v>
      </c>
      <c r="B48" s="67"/>
      <c r="C48" s="67"/>
      <c r="D48" s="37"/>
      <c r="E48" s="111">
        <v>6420.09</v>
      </c>
    </row>
    <row r="49" spans="1:5" ht="12.75" customHeight="1">
      <c r="A49" s="66" t="s">
        <v>26</v>
      </c>
      <c r="B49" s="66"/>
      <c r="C49" s="66"/>
      <c r="D49" s="48"/>
      <c r="E49" s="111">
        <v>24269.22</v>
      </c>
    </row>
    <row r="50" spans="1:5">
      <c r="A50" s="60" t="s">
        <v>27</v>
      </c>
      <c r="B50" s="60"/>
      <c r="C50" s="60"/>
      <c r="D50" s="11"/>
      <c r="E50" s="19">
        <f>E47+E48+E49</f>
        <v>419447.55000000005</v>
      </c>
    </row>
    <row r="51" spans="1:5" ht="13.5" customHeight="1">
      <c r="A51" s="61" t="s">
        <v>12</v>
      </c>
      <c r="B51" s="61"/>
      <c r="C51" s="61"/>
      <c r="D51" s="61"/>
      <c r="E51" s="40"/>
    </row>
    <row r="52" spans="1:5" ht="12.75" customHeight="1">
      <c r="A52" s="62" t="s">
        <v>28</v>
      </c>
      <c r="B52" s="62"/>
      <c r="C52" s="62"/>
      <c r="D52" s="38"/>
      <c r="E52" s="110">
        <v>3920</v>
      </c>
    </row>
    <row r="53" spans="1:5" ht="12.75" customHeight="1">
      <c r="A53" s="68" t="s">
        <v>29</v>
      </c>
      <c r="B53" s="68"/>
      <c r="C53" s="68"/>
      <c r="D53" s="50">
        <v>0.48</v>
      </c>
      <c r="E53" s="110">
        <v>13643.64</v>
      </c>
    </row>
    <row r="54" spans="1:5">
      <c r="A54" s="60" t="s">
        <v>30</v>
      </c>
      <c r="B54" s="60"/>
      <c r="C54" s="60"/>
      <c r="D54" s="38"/>
      <c r="E54" s="19">
        <f>E52+E53</f>
        <v>17563.64</v>
      </c>
    </row>
    <row r="55" spans="1:5">
      <c r="A55" s="59" t="s">
        <v>16</v>
      </c>
      <c r="B55" s="59"/>
      <c r="C55" s="59"/>
      <c r="D55" s="59"/>
      <c r="E55" s="45"/>
    </row>
    <row r="56" spans="1:5">
      <c r="A56" s="52" t="s">
        <v>31</v>
      </c>
      <c r="B56" s="52"/>
      <c r="C56" s="52"/>
      <c r="D56" s="38"/>
      <c r="E56" s="110">
        <v>363933.08</v>
      </c>
    </row>
    <row r="57" spans="1:5">
      <c r="A57" s="52" t="s">
        <v>32</v>
      </c>
      <c r="B57" s="52"/>
      <c r="C57" s="52"/>
      <c r="D57" s="38"/>
      <c r="E57" s="110">
        <v>124083.26</v>
      </c>
    </row>
    <row r="58" spans="1:5">
      <c r="A58" s="52" t="s">
        <v>33</v>
      </c>
      <c r="B58" s="52"/>
      <c r="C58" s="52"/>
      <c r="D58" s="38"/>
      <c r="E58" s="110">
        <v>39142.47</v>
      </c>
    </row>
    <row r="59" spans="1:5">
      <c r="A59" s="52" t="s">
        <v>34</v>
      </c>
      <c r="B59" s="52"/>
      <c r="C59" s="52"/>
      <c r="D59" s="38"/>
      <c r="E59" s="110">
        <v>64049.34</v>
      </c>
    </row>
    <row r="60" spans="1:5">
      <c r="A60" s="53" t="s">
        <v>35</v>
      </c>
      <c r="B60" s="53"/>
      <c r="C60" s="53"/>
      <c r="D60" s="38"/>
      <c r="E60" s="19">
        <f>SUM(E56:E59)</f>
        <v>591208.15</v>
      </c>
    </row>
    <row r="61" spans="1:5" ht="22.5" customHeight="1">
      <c r="A61" s="54" t="s">
        <v>36</v>
      </c>
      <c r="B61" s="55"/>
      <c r="C61" s="55"/>
      <c r="D61" s="55"/>
      <c r="E61" s="39"/>
    </row>
    <row r="62" spans="1:5" ht="12.75" customHeight="1">
      <c r="A62" s="56" t="s">
        <v>37</v>
      </c>
      <c r="B62" s="57"/>
      <c r="C62" s="58"/>
      <c r="D62" s="40"/>
      <c r="E62" s="42">
        <v>-618662.51</v>
      </c>
    </row>
    <row r="63" spans="1:5" ht="12.75" customHeight="1">
      <c r="A63" s="56" t="s">
        <v>38</v>
      </c>
      <c r="B63" s="57"/>
      <c r="C63" s="58"/>
      <c r="D63" s="40"/>
      <c r="E63" s="19">
        <f>E25-E7</f>
        <v>-57159.179999999935</v>
      </c>
    </row>
    <row r="64" spans="1:5" ht="12.75" customHeight="1">
      <c r="A64" s="56" t="s">
        <v>39</v>
      </c>
      <c r="B64" s="57"/>
      <c r="C64" s="58"/>
      <c r="D64" s="40"/>
      <c r="E64" s="19">
        <f>E62+E63</f>
        <v>-675821.69</v>
      </c>
    </row>
    <row r="65" spans="1:5">
      <c r="A65" s="51" t="s">
        <v>40</v>
      </c>
      <c r="B65" s="51"/>
      <c r="C65" s="18" t="s">
        <v>41</v>
      </c>
      <c r="D65" s="11"/>
      <c r="E65" s="42">
        <v>-252865.48</v>
      </c>
    </row>
    <row r="66" spans="1:5">
      <c r="A66" s="51"/>
      <c r="B66" s="51"/>
      <c r="C66" s="18" t="s">
        <v>42</v>
      </c>
      <c r="D66" s="11"/>
      <c r="E66" s="43">
        <v>-71636.27</v>
      </c>
    </row>
    <row r="67" spans="1:5">
      <c r="A67" s="51"/>
      <c r="B67" s="51"/>
      <c r="C67" s="18" t="s">
        <v>43</v>
      </c>
      <c r="D67" s="11"/>
      <c r="E67" s="43">
        <v>-351319.94</v>
      </c>
    </row>
    <row r="68" spans="1:5" ht="12.75" customHeight="1">
      <c r="A68" s="28"/>
      <c r="B68" s="28"/>
      <c r="C68" s="28"/>
      <c r="D68" s="16"/>
      <c r="E68" s="20"/>
    </row>
    <row r="69" spans="1:5">
      <c r="A69" s="7" t="s">
        <v>44</v>
      </c>
      <c r="B69" s="7"/>
      <c r="C69" s="7"/>
      <c r="D69" s="21" t="s">
        <v>45</v>
      </c>
      <c r="E69" s="22"/>
    </row>
    <row r="70" spans="1:5">
      <c r="A70" s="23"/>
      <c r="B70" s="23"/>
      <c r="C70" s="23"/>
      <c r="D70" s="24"/>
      <c r="E70" s="22"/>
    </row>
    <row r="71" spans="1:5">
      <c r="A71" s="7"/>
      <c r="B71" s="7"/>
      <c r="C71" s="7"/>
      <c r="D71" s="21"/>
      <c r="E71" s="25"/>
    </row>
    <row r="72" spans="1:5" ht="14.25" customHeight="1">
      <c r="A72" s="7"/>
      <c r="B72" s="26" t="s">
        <v>46</v>
      </c>
      <c r="C72" s="26"/>
      <c r="D72" s="21"/>
      <c r="E72" s="7"/>
    </row>
    <row r="73" spans="1:5">
      <c r="A73" s="7" t="s">
        <v>47</v>
      </c>
      <c r="B73" s="7"/>
      <c r="C73" s="7"/>
      <c r="D73" s="21"/>
      <c r="E73" s="7"/>
    </row>
    <row r="74" spans="1:5">
      <c r="A74" s="7" t="s">
        <v>48</v>
      </c>
      <c r="B74" s="7"/>
      <c r="C74" s="7"/>
      <c r="D74" s="21"/>
      <c r="E74" s="7"/>
    </row>
  </sheetData>
  <mergeCells count="67">
    <mergeCell ref="E7:E8"/>
    <mergeCell ref="E25:E26"/>
    <mergeCell ref="E44:E45"/>
    <mergeCell ref="D25:D26"/>
    <mergeCell ref="A24:C24"/>
    <mergeCell ref="A43:C43"/>
    <mergeCell ref="D44:D45"/>
    <mergeCell ref="A9:D9"/>
    <mergeCell ref="A10:C10"/>
    <mergeCell ref="A7:C8"/>
    <mergeCell ref="D7:D8"/>
    <mergeCell ref="A14:D14"/>
    <mergeCell ref="A15:C15"/>
    <mergeCell ref="A16:C16"/>
    <mergeCell ref="A17:C17"/>
    <mergeCell ref="A11:C11"/>
    <mergeCell ref="A12:C12"/>
    <mergeCell ref="A13:C13"/>
    <mergeCell ref="A3:B3"/>
    <mergeCell ref="A4:B4"/>
    <mergeCell ref="A5:B5"/>
    <mergeCell ref="A1:E1"/>
    <mergeCell ref="A2:E2"/>
    <mergeCell ref="A25:C26"/>
    <mergeCell ref="A18:D18"/>
    <mergeCell ref="A19:C19"/>
    <mergeCell ref="A20:C20"/>
    <mergeCell ref="A21:C21"/>
    <mergeCell ref="A22:C22"/>
    <mergeCell ref="A23:C23"/>
    <mergeCell ref="A27:D27"/>
    <mergeCell ref="A28:C28"/>
    <mergeCell ref="A29:C29"/>
    <mergeCell ref="A30:C30"/>
    <mergeCell ref="A41:C41"/>
    <mergeCell ref="A34:C34"/>
    <mergeCell ref="A35:C35"/>
    <mergeCell ref="A31:C31"/>
    <mergeCell ref="A32:D32"/>
    <mergeCell ref="A33:C33"/>
    <mergeCell ref="A42:C42"/>
    <mergeCell ref="A44:C45"/>
    <mergeCell ref="A46:D46"/>
    <mergeCell ref="A36:D36"/>
    <mergeCell ref="A37:C37"/>
    <mergeCell ref="A38:C38"/>
    <mergeCell ref="A39:C39"/>
    <mergeCell ref="A40:C40"/>
    <mergeCell ref="A47:C47"/>
    <mergeCell ref="A49:C49"/>
    <mergeCell ref="A48:C48"/>
    <mergeCell ref="A53:C53"/>
    <mergeCell ref="A54:C54"/>
    <mergeCell ref="A55:D55"/>
    <mergeCell ref="A56:C56"/>
    <mergeCell ref="A57:C57"/>
    <mergeCell ref="A58:C58"/>
    <mergeCell ref="A50:C50"/>
    <mergeCell ref="A51:D51"/>
    <mergeCell ref="A52:C52"/>
    <mergeCell ref="A65:B67"/>
    <mergeCell ref="A59:C59"/>
    <mergeCell ref="A60:C60"/>
    <mergeCell ref="A61:D61"/>
    <mergeCell ref="A62:C62"/>
    <mergeCell ref="A63:C63"/>
    <mergeCell ref="A64:C64"/>
  </mergeCells>
  <printOptions horizontalCentered="1"/>
  <pageMargins left="0.15748031496062992" right="0.15748031496062992" top="0.27559055118110237" bottom="0.19685039370078741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Ф-К 28-4 </vt:lpstr>
      <vt:lpstr>'Ф-К 28-4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2017-04-06T07:06:10Z</dcterms:modified>
</cp:coreProperties>
</file>