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ен.6а" sheetId="4" r:id="rId1"/>
    <sheet name="Лист1" sheetId="1" r:id="rId2"/>
    <sheet name="Лист2" sheetId="2" r:id="rId3"/>
    <sheet name="Лист3" sheetId="3" r:id="rId4"/>
  </sheets>
  <definedNames>
    <definedName name="_xlnm.Print_Area" localSheetId="0">Лен.6а!$A$1:$E$78</definedName>
  </definedNames>
  <calcPr calcId="125725"/>
</workbook>
</file>

<file path=xl/calcChain.xml><?xml version="1.0" encoding="utf-8"?>
<calcChain xmlns="http://schemas.openxmlformats.org/spreadsheetml/2006/main">
  <c r="E54" i="4"/>
  <c r="E57" l="1"/>
  <c r="E58" s="1"/>
  <c r="E44"/>
  <c r="E38"/>
  <c r="E34"/>
  <c r="E25"/>
  <c r="E19"/>
  <c r="E15"/>
  <c r="D13"/>
  <c r="C3"/>
  <c r="E64" l="1"/>
  <c r="E7"/>
  <c r="E26"/>
  <c r="E67" l="1"/>
  <c r="E68" s="1"/>
  <c r="E46"/>
  <c r="E45"/>
</calcChain>
</file>

<file path=xl/sharedStrings.xml><?xml version="1.0" encoding="utf-8"?>
<sst xmlns="http://schemas.openxmlformats.org/spreadsheetml/2006/main" count="74" uniqueCount="55">
  <si>
    <t>Отчет о начислении, поступлении и расходовании денежных средств  за 2016г..</t>
  </si>
  <si>
    <r>
      <t>по адресу Ленина, 6а</t>
    </r>
    <r>
      <rPr>
        <b/>
        <sz val="10"/>
        <rFont val="Arial"/>
        <family val="2"/>
        <charset val="204"/>
      </rPr>
      <t xml:space="preserve">  </t>
    </r>
  </si>
  <si>
    <t>Площадь , всего кв.м.</t>
  </si>
  <si>
    <t>Площадь , жилая</t>
  </si>
  <si>
    <t>Площадь , нежилая</t>
  </si>
  <si>
    <t>НАЧИСЛЕНО,   ВСЕГО:</t>
  </si>
  <si>
    <t>Тариф</t>
  </si>
  <si>
    <t>в т.ч. Содержание:</t>
  </si>
  <si>
    <t xml:space="preserve">Содержание общего имущества  </t>
  </si>
  <si>
    <t xml:space="preserve">Вывоз ТБО </t>
  </si>
  <si>
    <t>Освещение МОП</t>
  </si>
  <si>
    <t>Содержание приборов учета</t>
  </si>
  <si>
    <t>Домофон</t>
  </si>
  <si>
    <t>* Итого "Содержание" :</t>
  </si>
  <si>
    <t>в т.ч. Ремонт:</t>
  </si>
  <si>
    <t xml:space="preserve">Текущий ремонт общего имущества </t>
  </si>
  <si>
    <t>Доп.тариф на ремонт</t>
  </si>
  <si>
    <t>* Итого  "Ремонт" :</t>
  </si>
  <si>
    <t>в т.ч. Коммунальные услуги</t>
  </si>
  <si>
    <t>Отопление</t>
  </si>
  <si>
    <t>Горячее водоснабжение</t>
  </si>
  <si>
    <t>Холодное водоснабжение</t>
  </si>
  <si>
    <t>Водоотведение</t>
  </si>
  <si>
    <t>* Итого  "Коммунальные услуги"</t>
  </si>
  <si>
    <t>ФАКТИЧЕСКИ ПОСТУПИЛО,  ВСЕГО:</t>
  </si>
  <si>
    <t>Вывоз ТБО</t>
  </si>
  <si>
    <t>% сбора по дому с учетом задолженности</t>
  </si>
  <si>
    <t>РАСХОДЫ ПО ДОМУ ВСЕГО:</t>
  </si>
  <si>
    <t>*по договору с ОАО "Иркутскэнерго" фирма Энергосбыт - освещение МОП</t>
  </si>
  <si>
    <t>*по договору  с МУП "Спец.автохозяйство"  - вывоз ТБО</t>
  </si>
  <si>
    <t>*расходы по эксплуатации приборов учета тепловой энергии и ХВС</t>
  </si>
  <si>
    <t xml:space="preserve">*домофон
</t>
  </si>
  <si>
    <t>Всего расходов по содержанию:</t>
  </si>
  <si>
    <t xml:space="preserve">*выполненно работ по текущему ремонту </t>
  </si>
  <si>
    <t>*расходы по управлению МКД</t>
  </si>
  <si>
    <t>Всего расходов по ремонту: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</si>
  <si>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</si>
  <si>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</si>
  <si>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</si>
  <si>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</si>
  <si>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</si>
  <si>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01.01.2017 г. (перерасход (-),экономия (+)</t>
  </si>
  <si>
    <t>Остаток по лицевым счетам на 01.01.2016 г.</t>
  </si>
  <si>
    <t>Задолженность по лицевым счетам за 2016 г.</t>
  </si>
  <si>
    <t>Всего задолженность по лицевым счетам на 01.01.2017 г.</t>
  </si>
  <si>
    <t>В том числе по статьям:</t>
  </si>
  <si>
    <t>содержание</t>
  </si>
  <si>
    <t>текущий ремонт</t>
  </si>
  <si>
    <t>коммунальные услуги</t>
  </si>
  <si>
    <t>Генеральный директор ООО "РегионСибирь"</t>
  </si>
  <si>
    <t>Федоров А,В.</t>
  </si>
  <si>
    <t xml:space="preserve">                    Уважаемые жители!</t>
  </si>
  <si>
    <t>Отчет о начислении, поступлении и расходовании денежных средств  за 2016 год</t>
  </si>
  <si>
    <t>размещен на сайте нашей компании в интернете : rs2010.ru</t>
  </si>
  <si>
    <t>*по договору  на содержание общего имущества:</t>
  </si>
</sst>
</file>

<file path=xl/styles.xml><?xml version="1.0" encoding="utf-8"?>
<styleSheet xmlns="http://schemas.openxmlformats.org/spreadsheetml/2006/main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.00_р_."/>
    <numFmt numFmtId="168" formatCode="#,##0_р_."/>
    <numFmt numFmtId="172" formatCode="#,##0.0_р_.;[Red]\-#,##0.0_р_.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1" applyFont="1" applyFill="1"/>
    <xf numFmtId="164" fontId="3" fillId="0" borderId="0" xfId="2" applyFont="1" applyFill="1" applyAlignment="1">
      <alignment horizontal="right" vertical="center" wrapText="1"/>
    </xf>
    <xf numFmtId="165" fontId="3" fillId="0" borderId="0" xfId="1" applyNumberFormat="1" applyFont="1" applyFill="1" applyAlignment="1">
      <alignment horizontal="center" vertical="center" wrapText="1"/>
    </xf>
    <xf numFmtId="40" fontId="2" fillId="0" borderId="0" xfId="2" applyNumberFormat="1" applyFont="1" applyFill="1" applyAlignment="1">
      <alignment horizontal="center"/>
    </xf>
    <xf numFmtId="164" fontId="2" fillId="0" borderId="0" xfId="2" applyFont="1" applyFill="1" applyAlignment="1">
      <alignment horizontal="right" vertical="center" wrapText="1"/>
    </xf>
    <xf numFmtId="40" fontId="3" fillId="0" borderId="0" xfId="2" applyNumberFormat="1" applyFont="1" applyFill="1" applyAlignment="1">
      <alignment horizontal="center" wrapText="1"/>
    </xf>
    <xf numFmtId="0" fontId="2" fillId="0" borderId="0" xfId="3" applyFont="1" applyFill="1"/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 wrapText="1"/>
    </xf>
    <xf numFmtId="165" fontId="3" fillId="0" borderId="0" xfId="1" applyNumberFormat="1" applyFont="1" applyFill="1" applyAlignment="1">
      <alignment horizontal="left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/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wrapText="1"/>
    </xf>
    <xf numFmtId="0" fontId="3" fillId="0" borderId="12" xfId="1" applyFont="1" applyFill="1" applyBorder="1" applyAlignment="1">
      <alignment horizontal="right" wrapText="1"/>
    </xf>
    <xf numFmtId="166" fontId="5" fillId="0" borderId="9" xfId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0" fontId="2" fillId="0" borderId="0" xfId="3" applyFont="1" applyFill="1" applyAlignment="1">
      <alignment horizontal="center" vertical="center"/>
    </xf>
    <xf numFmtId="40" fontId="2" fillId="0" borderId="0" xfId="3" applyNumberFormat="1" applyFont="1" applyFill="1" applyAlignment="1">
      <alignment horizontal="center" vertical="center"/>
    </xf>
    <xf numFmtId="49" fontId="3" fillId="0" borderId="0" xfId="3" applyNumberFormat="1" applyFont="1" applyFill="1" applyAlignment="1">
      <alignment horizontal="left"/>
    </xf>
    <xf numFmtId="49" fontId="3" fillId="0" borderId="0" xfId="3" applyNumberFormat="1" applyFont="1" applyFill="1" applyAlignment="1">
      <alignment horizontal="center" vertical="center"/>
    </xf>
    <xf numFmtId="0" fontId="3" fillId="0" borderId="0" xfId="3" applyFont="1" applyFill="1"/>
    <xf numFmtId="0" fontId="2" fillId="0" borderId="0" xfId="1" applyFont="1" applyFill="1" applyAlignment="1"/>
    <xf numFmtId="0" fontId="3" fillId="0" borderId="0" xfId="1" applyFont="1" applyFill="1" applyBorder="1" applyAlignment="1">
      <alignment horizontal="left" wrapText="1"/>
    </xf>
    <xf numFmtId="40" fontId="2" fillId="0" borderId="0" xfId="1" applyNumberFormat="1" applyFont="1" applyFill="1"/>
    <xf numFmtId="0" fontId="3" fillId="0" borderId="10" xfId="1" applyFont="1" applyFill="1" applyBorder="1" applyAlignment="1">
      <alignment horizontal="left"/>
    </xf>
    <xf numFmtId="0" fontId="3" fillId="0" borderId="11" xfId="1" applyFont="1" applyFill="1" applyBorder="1" applyAlignment="1">
      <alignment horizontal="left"/>
    </xf>
    <xf numFmtId="0" fontId="3" fillId="0" borderId="12" xfId="1" applyFont="1" applyFill="1" applyBorder="1" applyAlignment="1">
      <alignment horizontal="left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4" fillId="0" borderId="0" xfId="0" applyFont="1" applyFill="1" applyAlignment="1">
      <alignment horizontal="center" wrapText="1"/>
    </xf>
    <xf numFmtId="0" fontId="3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6" fontId="5" fillId="0" borderId="4" xfId="1" applyNumberFormat="1" applyFont="1" applyFill="1" applyBorder="1" applyAlignment="1">
      <alignment horizontal="right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66" fontId="5" fillId="0" borderId="8" xfId="1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 wrapText="1"/>
    </xf>
    <xf numFmtId="0" fontId="2" fillId="0" borderId="12" xfId="1" applyFont="1" applyFill="1" applyBorder="1" applyAlignment="1">
      <alignment horizontal="left" vertical="center" wrapText="1"/>
    </xf>
    <xf numFmtId="166" fontId="6" fillId="0" borderId="9" xfId="1" applyNumberFormat="1" applyFont="1" applyFill="1" applyBorder="1" applyAlignment="1">
      <alignment horizontal="right"/>
    </xf>
    <xf numFmtId="0" fontId="2" fillId="0" borderId="9" xfId="1" applyFont="1" applyFill="1" applyBorder="1" applyAlignment="1">
      <alignment horizontal="left" vertical="center" wrapText="1"/>
    </xf>
    <xf numFmtId="0" fontId="2" fillId="0" borderId="10" xfId="1" applyFont="1" applyFill="1" applyBorder="1" applyAlignment="1">
      <alignment horizontal="left"/>
    </xf>
    <xf numFmtId="0" fontId="2" fillId="0" borderId="11" xfId="1" applyFont="1" applyFill="1" applyBorder="1" applyAlignment="1">
      <alignment horizontal="left"/>
    </xf>
    <xf numFmtId="0" fontId="2" fillId="0" borderId="12" xfId="1" applyFont="1" applyFill="1" applyBorder="1" applyAlignment="1">
      <alignment horizontal="left"/>
    </xf>
    <xf numFmtId="0" fontId="2" fillId="0" borderId="11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left" wrapText="1"/>
    </xf>
    <xf numFmtId="166" fontId="5" fillId="0" borderId="9" xfId="1" applyNumberFormat="1" applyFont="1" applyFill="1" applyBorder="1" applyAlignment="1">
      <alignment horizontal="right"/>
    </xf>
    <xf numFmtId="0" fontId="2" fillId="0" borderId="9" xfId="1" applyFont="1" applyFill="1" applyBorder="1" applyAlignment="1">
      <alignment vertical="center" wrapText="1"/>
    </xf>
    <xf numFmtId="166" fontId="6" fillId="0" borderId="9" xfId="2" applyNumberFormat="1" applyFont="1" applyFill="1" applyBorder="1" applyAlignment="1">
      <alignment horizontal="right" vertical="center"/>
    </xf>
    <xf numFmtId="0" fontId="2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5" fillId="0" borderId="9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166" fontId="5" fillId="0" borderId="9" xfId="2" applyNumberFormat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40" fontId="6" fillId="0" borderId="9" xfId="1" applyNumberFormat="1" applyFont="1" applyFill="1" applyBorder="1" applyAlignment="1">
      <alignment horizontal="right"/>
    </xf>
    <xf numFmtId="0" fontId="2" fillId="0" borderId="10" xfId="3" applyFont="1" applyFill="1" applyBorder="1" applyAlignment="1">
      <alignment horizontal="left" vertical="center" wrapText="1"/>
    </xf>
    <xf numFmtId="0" fontId="2" fillId="0" borderId="11" xfId="3" applyFont="1" applyFill="1" applyBorder="1" applyAlignment="1">
      <alignment horizontal="left" vertical="center" wrapText="1"/>
    </xf>
    <xf numFmtId="0" fontId="2" fillId="0" borderId="12" xfId="3" applyFont="1" applyFill="1" applyBorder="1" applyAlignment="1">
      <alignment horizontal="left" vertical="center" wrapText="1"/>
    </xf>
    <xf numFmtId="0" fontId="2" fillId="0" borderId="10" xfId="3" applyFont="1" applyFill="1" applyBorder="1" applyAlignment="1">
      <alignment horizontal="left"/>
    </xf>
    <xf numFmtId="0" fontId="2" fillId="0" borderId="11" xfId="3" applyFont="1" applyFill="1" applyBorder="1" applyAlignment="1">
      <alignment horizontal="left"/>
    </xf>
    <xf numFmtId="0" fontId="2" fillId="0" borderId="12" xfId="3" applyFont="1" applyFill="1" applyBorder="1" applyAlignment="1">
      <alignment horizontal="left"/>
    </xf>
    <xf numFmtId="0" fontId="3" fillId="0" borderId="10" xfId="3" applyFont="1" applyFill="1" applyBorder="1" applyAlignment="1">
      <alignment horizontal="left" wrapText="1"/>
    </xf>
    <xf numFmtId="0" fontId="3" fillId="0" borderId="11" xfId="3" applyFont="1" applyFill="1" applyBorder="1" applyAlignment="1">
      <alignment horizontal="left" wrapText="1"/>
    </xf>
    <xf numFmtId="0" fontId="3" fillId="0" borderId="12" xfId="3" applyFont="1" applyFill="1" applyBorder="1" applyAlignment="1">
      <alignment horizontal="left" wrapText="1"/>
    </xf>
    <xf numFmtId="40" fontId="5" fillId="0" borderId="9" xfId="1" applyNumberFormat="1" applyFont="1" applyFill="1" applyBorder="1" applyAlignment="1">
      <alignment horizontal="right"/>
    </xf>
    <xf numFmtId="40" fontId="6" fillId="0" borderId="9" xfId="2" applyNumberFormat="1" applyFont="1" applyFill="1" applyBorder="1" applyAlignment="1">
      <alignment horizontal="right" vertical="center"/>
    </xf>
    <xf numFmtId="40" fontId="6" fillId="0" borderId="9" xfId="2" applyNumberFormat="1" applyFont="1" applyFill="1" applyBorder="1" applyAlignment="1">
      <alignment horizontal="right"/>
    </xf>
    <xf numFmtId="0" fontId="3" fillId="0" borderId="10" xfId="3" applyFont="1" applyFill="1" applyBorder="1" applyAlignment="1">
      <alignment horizontal="left"/>
    </xf>
    <xf numFmtId="0" fontId="3" fillId="0" borderId="11" xfId="3" applyFont="1" applyFill="1" applyBorder="1" applyAlignment="1">
      <alignment horizontal="left"/>
    </xf>
    <xf numFmtId="0" fontId="3" fillId="0" borderId="12" xfId="3" applyFont="1" applyFill="1" applyBorder="1" applyAlignment="1">
      <alignment horizontal="left"/>
    </xf>
    <xf numFmtId="40" fontId="5" fillId="0" borderId="9" xfId="2" applyNumberFormat="1" applyFont="1" applyFill="1" applyBorder="1" applyAlignment="1">
      <alignment horizontal="right"/>
    </xf>
    <xf numFmtId="9" fontId="3" fillId="0" borderId="9" xfId="4" applyNumberFormat="1" applyFont="1" applyFill="1" applyBorder="1" applyAlignment="1">
      <alignment horizontal="right" vertical="center" wrapText="1" indent="1"/>
    </xf>
    <xf numFmtId="168" fontId="5" fillId="0" borderId="4" xfId="1" applyNumberFormat="1" applyFont="1" applyFill="1" applyBorder="1" applyAlignment="1">
      <alignment horizontal="right" vertical="center"/>
    </xf>
    <xf numFmtId="168" fontId="5" fillId="0" borderId="8" xfId="1" applyNumberFormat="1" applyFont="1" applyFill="1" applyBorder="1" applyAlignment="1">
      <alignment horizontal="right" vertical="center"/>
    </xf>
    <xf numFmtId="0" fontId="2" fillId="0" borderId="12" xfId="1" applyFont="1" applyFill="1" applyBorder="1" applyAlignment="1">
      <alignment horizontal="left" wrapText="1"/>
    </xf>
    <xf numFmtId="168" fontId="5" fillId="0" borderId="9" xfId="1" applyNumberFormat="1" applyFont="1" applyFill="1" applyBorder="1" applyAlignment="1">
      <alignment horizontal="right" vertical="center"/>
    </xf>
    <xf numFmtId="0" fontId="2" fillId="0" borderId="10" xfId="3" applyFont="1" applyFill="1" applyBorder="1" applyAlignment="1">
      <alignment horizontal="left" wrapText="1"/>
    </xf>
    <xf numFmtId="0" fontId="2" fillId="0" borderId="11" xfId="3" applyFont="1" applyFill="1" applyBorder="1" applyAlignment="1">
      <alignment horizontal="left" wrapText="1"/>
    </xf>
    <xf numFmtId="0" fontId="2" fillId="0" borderId="12" xfId="3" applyFont="1" applyFill="1" applyBorder="1" applyAlignment="1">
      <alignment horizontal="left" wrapText="1"/>
    </xf>
    <xf numFmtId="38" fontId="5" fillId="0" borderId="11" xfId="3" applyNumberFormat="1" applyFont="1" applyFill="1" applyBorder="1" applyAlignment="1">
      <alignment horizontal="center" vertical="center"/>
    </xf>
    <xf numFmtId="172" fontId="5" fillId="0" borderId="11" xfId="3" applyNumberFormat="1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vertical="center" wrapText="1"/>
    </xf>
    <xf numFmtId="0" fontId="7" fillId="0" borderId="11" xfId="3" applyFont="1" applyFill="1" applyBorder="1" applyAlignment="1">
      <alignment vertical="center" wrapText="1"/>
    </xf>
    <xf numFmtId="0" fontId="7" fillId="0" borderId="12" xfId="3" applyFont="1" applyFill="1" applyBorder="1" applyAlignment="1">
      <alignment vertical="center" wrapText="1"/>
    </xf>
    <xf numFmtId="40" fontId="3" fillId="0" borderId="9" xfId="3" applyNumberFormat="1" applyFont="1" applyFill="1" applyBorder="1" applyAlignment="1">
      <alignment horizontal="center" vertical="center" wrapText="1"/>
    </xf>
    <xf numFmtId="166" fontId="6" fillId="0" borderId="9" xfId="0" applyNumberFormat="1" applyFont="1" applyFill="1" applyBorder="1" applyAlignment="1">
      <alignment horizontal="right" vertical="center"/>
    </xf>
    <xf numFmtId="40" fontId="2" fillId="0" borderId="9" xfId="3" applyNumberFormat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left"/>
    </xf>
    <xf numFmtId="0" fontId="3" fillId="0" borderId="9" xfId="1" applyFont="1" applyFill="1" applyBorder="1" applyAlignment="1">
      <alignment horizontal="left" vertical="top" wrapText="1"/>
    </xf>
    <xf numFmtId="0" fontId="5" fillId="0" borderId="10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right" vertical="center" wrapText="1"/>
    </xf>
    <xf numFmtId="0" fontId="5" fillId="0" borderId="11" xfId="3" applyFont="1" applyFill="1" applyBorder="1" applyAlignment="1">
      <alignment horizontal="right" vertical="center" wrapText="1"/>
    </xf>
    <xf numFmtId="0" fontId="5" fillId="0" borderId="12" xfId="3" applyFont="1" applyFill="1" applyBorder="1" applyAlignment="1">
      <alignment horizontal="right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right" vertical="center" wrapText="1"/>
    </xf>
    <xf numFmtId="166" fontId="5" fillId="0" borderId="9" xfId="0" applyNumberFormat="1" applyFont="1" applyFill="1" applyBorder="1" applyAlignment="1">
      <alignment horizontal="right" vertical="center"/>
    </xf>
    <xf numFmtId="166" fontId="5" fillId="0" borderId="8" xfId="0" applyNumberFormat="1" applyFont="1" applyFill="1" applyBorder="1" applyAlignment="1">
      <alignment horizontal="right" vertical="center"/>
    </xf>
    <xf numFmtId="0" fontId="2" fillId="0" borderId="0" xfId="3" applyFont="1" applyFill="1" applyAlignment="1">
      <alignment horizontal="center"/>
    </xf>
    <xf numFmtId="43" fontId="3" fillId="0" borderId="9" xfId="8" applyFont="1" applyFill="1" applyBorder="1" applyAlignment="1">
      <alignment horizontal="center" vertical="center" wrapText="1"/>
    </xf>
    <xf numFmtId="43" fontId="2" fillId="0" borderId="9" xfId="8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right" vertical="center" wrapText="1" indent="1"/>
    </xf>
    <xf numFmtId="166" fontId="6" fillId="0" borderId="8" xfId="0" applyNumberFormat="1" applyFont="1" applyBorder="1" applyAlignment="1">
      <alignment horizontal="right" vertical="center"/>
    </xf>
    <xf numFmtId="166" fontId="6" fillId="0" borderId="9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166" fontId="6" fillId="0" borderId="9" xfId="0" applyNumberFormat="1" applyFont="1" applyBorder="1" applyAlignment="1">
      <alignment horizontal="right" vertical="center"/>
    </xf>
  </cellXfs>
  <cellStyles count="9">
    <cellStyle name="Денежный 2" xfId="5"/>
    <cellStyle name="Обычный" xfId="0" builtinId="0"/>
    <cellStyle name="Обычный 17" xfId="6"/>
    <cellStyle name="Обычный 2" xfId="1"/>
    <cellStyle name="Обычный 3" xfId="3"/>
    <cellStyle name="Обычный 4" xfId="7"/>
    <cellStyle name="Процентный 2" xfId="4"/>
    <cellStyle name="Финансовый" xfId="8" builtinId="3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79"/>
  <sheetViews>
    <sheetView tabSelected="1" topLeftCell="A41" workbookViewId="0">
      <selection activeCell="A2" sqref="A2:E2"/>
    </sheetView>
  </sheetViews>
  <sheetFormatPr defaultRowHeight="12.75"/>
  <cols>
    <col min="1" max="1" width="10" style="24" customWidth="1"/>
    <col min="2" max="2" width="9.140625" style="1" customWidth="1"/>
    <col min="3" max="3" width="66" style="1" customWidth="1"/>
    <col min="4" max="4" width="8" style="13" customWidth="1"/>
    <col min="5" max="5" width="15.5703125" style="4" customWidth="1"/>
    <col min="6" max="6" width="9.5703125" style="1" bestFit="1" customWidth="1"/>
    <col min="7" max="16384" width="9.140625" style="1"/>
  </cols>
  <sheetData>
    <row r="1" spans="1:5" ht="18.75" customHeight="1">
      <c r="A1" s="30" t="s">
        <v>0</v>
      </c>
      <c r="B1" s="30"/>
      <c r="C1" s="30"/>
      <c r="D1" s="30"/>
      <c r="E1" s="30"/>
    </row>
    <row r="2" spans="1:5" ht="16.5" customHeight="1">
      <c r="A2" s="33" t="s">
        <v>1</v>
      </c>
      <c r="B2" s="33"/>
      <c r="C2" s="33"/>
      <c r="D2" s="33"/>
      <c r="E2" s="33"/>
    </row>
    <row r="3" spans="1:5">
      <c r="A3" s="31" t="s">
        <v>2</v>
      </c>
      <c r="B3" s="31"/>
      <c r="C3" s="2">
        <f>C4+C5</f>
        <v>720.8</v>
      </c>
      <c r="D3" s="3"/>
    </row>
    <row r="4" spans="1:5">
      <c r="A4" s="32" t="s">
        <v>3</v>
      </c>
      <c r="B4" s="32"/>
      <c r="C4" s="5">
        <v>720.8</v>
      </c>
      <c r="D4" s="3"/>
      <c r="E4" s="6"/>
    </row>
    <row r="5" spans="1:5">
      <c r="A5" s="32" t="s">
        <v>4</v>
      </c>
      <c r="B5" s="32"/>
      <c r="C5" s="5">
        <v>0</v>
      </c>
      <c r="D5" s="3"/>
      <c r="E5" s="6"/>
    </row>
    <row r="6" spans="1:5">
      <c r="A6" s="8"/>
      <c r="B6" s="9"/>
      <c r="C6" s="10"/>
      <c r="D6" s="3"/>
      <c r="E6" s="6"/>
    </row>
    <row r="7" spans="1:5">
      <c r="A7" s="34" t="s">
        <v>5</v>
      </c>
      <c r="B7" s="35"/>
      <c r="C7" s="36"/>
      <c r="D7" s="37" t="s">
        <v>6</v>
      </c>
      <c r="E7" s="38">
        <f>E15+E19+E25</f>
        <v>390449.18000000005</v>
      </c>
    </row>
    <row r="8" spans="1:5">
      <c r="A8" s="39"/>
      <c r="B8" s="40"/>
      <c r="C8" s="41"/>
      <c r="D8" s="42"/>
      <c r="E8" s="43"/>
    </row>
    <row r="9" spans="1:5">
      <c r="A9" s="44" t="s">
        <v>7</v>
      </c>
      <c r="B9" s="44"/>
      <c r="C9" s="44"/>
      <c r="D9" s="44"/>
      <c r="E9" s="44"/>
    </row>
    <row r="10" spans="1:5">
      <c r="A10" s="45" t="s">
        <v>8</v>
      </c>
      <c r="B10" s="46"/>
      <c r="C10" s="47"/>
      <c r="D10" s="118">
        <v>13.35</v>
      </c>
      <c r="E10" s="48">
        <v>115472.64</v>
      </c>
    </row>
    <row r="11" spans="1:5">
      <c r="A11" s="49" t="s">
        <v>9</v>
      </c>
      <c r="B11" s="49"/>
      <c r="C11" s="49"/>
      <c r="D11" s="118">
        <v>1.73</v>
      </c>
      <c r="E11" s="48">
        <v>14963.88</v>
      </c>
    </row>
    <row r="12" spans="1:5" ht="12.75" customHeight="1">
      <c r="A12" s="50" t="s">
        <v>10</v>
      </c>
      <c r="B12" s="51"/>
      <c r="C12" s="52"/>
      <c r="D12" s="118"/>
      <c r="E12" s="48">
        <v>2604.98</v>
      </c>
    </row>
    <row r="13" spans="1:5">
      <c r="A13" s="50" t="s">
        <v>11</v>
      </c>
      <c r="B13" s="51"/>
      <c r="C13" s="52"/>
      <c r="D13" s="118">
        <f>0.9+0.32</f>
        <v>1.22</v>
      </c>
      <c r="E13" s="48">
        <v>10552.44</v>
      </c>
    </row>
    <row r="14" spans="1:5">
      <c r="A14" s="49" t="s">
        <v>12</v>
      </c>
      <c r="B14" s="49"/>
      <c r="C14" s="49"/>
      <c r="D14" s="53"/>
      <c r="E14" s="48">
        <v>8460</v>
      </c>
    </row>
    <row r="15" spans="1:5" ht="12.75" customHeight="1">
      <c r="A15" s="54" t="s">
        <v>13</v>
      </c>
      <c r="B15" s="54"/>
      <c r="C15" s="54"/>
      <c r="D15" s="53"/>
      <c r="E15" s="55">
        <f>SUM(E10:E14)</f>
        <v>152053.94</v>
      </c>
    </row>
    <row r="16" spans="1:5">
      <c r="A16" s="44" t="s">
        <v>14</v>
      </c>
      <c r="B16" s="44"/>
      <c r="C16" s="44"/>
      <c r="D16" s="44"/>
      <c r="E16" s="44"/>
    </row>
    <row r="17" spans="1:5">
      <c r="A17" s="56" t="s">
        <v>15</v>
      </c>
      <c r="B17" s="56"/>
      <c r="C17" s="56"/>
      <c r="D17" s="117">
        <v>3.5</v>
      </c>
      <c r="E17" s="57">
        <v>30273.599999999999</v>
      </c>
    </row>
    <row r="18" spans="1:5" hidden="1">
      <c r="A18" s="58" t="s">
        <v>16</v>
      </c>
      <c r="B18" s="59"/>
      <c r="C18" s="59"/>
      <c r="D18" s="53"/>
      <c r="E18" s="57">
        <v>0</v>
      </c>
    </row>
    <row r="19" spans="1:5" ht="12.75" customHeight="1">
      <c r="A19" s="54" t="s">
        <v>17</v>
      </c>
      <c r="B19" s="54"/>
      <c r="C19" s="54"/>
      <c r="D19" s="11"/>
      <c r="E19" s="55">
        <f>E17+E18</f>
        <v>30273.599999999999</v>
      </c>
    </row>
    <row r="20" spans="1:5" ht="12.75" customHeight="1">
      <c r="A20" s="60" t="s">
        <v>18</v>
      </c>
      <c r="B20" s="60"/>
      <c r="C20" s="60"/>
      <c r="D20" s="60"/>
      <c r="E20" s="60"/>
    </row>
    <row r="21" spans="1:5" ht="12.75" customHeight="1">
      <c r="A21" s="50" t="s">
        <v>19</v>
      </c>
      <c r="B21" s="51"/>
      <c r="C21" s="52"/>
      <c r="D21" s="61"/>
      <c r="E21" s="57">
        <v>166984.38</v>
      </c>
    </row>
    <row r="22" spans="1:5" ht="12.75" customHeight="1">
      <c r="A22" s="50" t="s">
        <v>20</v>
      </c>
      <c r="B22" s="51"/>
      <c r="C22" s="52"/>
      <c r="D22" s="61"/>
      <c r="E22" s="57">
        <v>18168.490000000002</v>
      </c>
    </row>
    <row r="23" spans="1:5" ht="12.75" customHeight="1">
      <c r="A23" s="50" t="s">
        <v>21</v>
      </c>
      <c r="B23" s="51"/>
      <c r="C23" s="52"/>
      <c r="D23" s="61"/>
      <c r="E23" s="57">
        <v>7515.76</v>
      </c>
    </row>
    <row r="24" spans="1:5" ht="12.75" customHeight="1">
      <c r="A24" s="50" t="s">
        <v>22</v>
      </c>
      <c r="B24" s="51"/>
      <c r="C24" s="52"/>
      <c r="D24" s="61"/>
      <c r="E24" s="57">
        <v>15453.01</v>
      </c>
    </row>
    <row r="25" spans="1:5" s="12" customFormat="1" ht="12.75" customHeight="1">
      <c r="A25" s="27" t="s">
        <v>23</v>
      </c>
      <c r="B25" s="28"/>
      <c r="C25" s="29"/>
      <c r="D25" s="61"/>
      <c r="E25" s="62">
        <f>SUM(E21:E24)</f>
        <v>208121.64</v>
      </c>
    </row>
    <row r="26" spans="1:5">
      <c r="A26" s="34" t="s">
        <v>24</v>
      </c>
      <c r="B26" s="63"/>
      <c r="C26" s="64"/>
      <c r="D26" s="65"/>
      <c r="E26" s="38">
        <f>E34+E38+E44</f>
        <v>403125.68999999994</v>
      </c>
    </row>
    <row r="27" spans="1:5">
      <c r="A27" s="66"/>
      <c r="B27" s="67"/>
      <c r="C27" s="68"/>
      <c r="D27" s="69"/>
      <c r="E27" s="43"/>
    </row>
    <row r="28" spans="1:5">
      <c r="A28" s="44" t="s">
        <v>7</v>
      </c>
      <c r="B28" s="44"/>
      <c r="C28" s="44"/>
      <c r="D28" s="44"/>
      <c r="E28" s="44"/>
    </row>
    <row r="29" spans="1:5">
      <c r="A29" s="45" t="s">
        <v>8</v>
      </c>
      <c r="B29" s="46"/>
      <c r="C29" s="47"/>
      <c r="D29" s="70"/>
      <c r="E29" s="71">
        <v>116651.16</v>
      </c>
    </row>
    <row r="30" spans="1:5" ht="12.75" customHeight="1">
      <c r="A30" s="72" t="s">
        <v>25</v>
      </c>
      <c r="B30" s="73"/>
      <c r="C30" s="74"/>
      <c r="D30" s="53"/>
      <c r="E30" s="71">
        <v>15119.82</v>
      </c>
    </row>
    <row r="31" spans="1:5" ht="12.75" customHeight="1">
      <c r="A31" s="75" t="s">
        <v>10</v>
      </c>
      <c r="B31" s="76"/>
      <c r="C31" s="77"/>
      <c r="D31" s="61"/>
      <c r="E31" s="71">
        <v>2410.94</v>
      </c>
    </row>
    <row r="32" spans="1:5">
      <c r="A32" s="50" t="s">
        <v>11</v>
      </c>
      <c r="B32" s="51"/>
      <c r="C32" s="52"/>
      <c r="D32" s="11"/>
      <c r="E32" s="71">
        <v>10662.4</v>
      </c>
    </row>
    <row r="33" spans="1:5">
      <c r="A33" s="49" t="s">
        <v>12</v>
      </c>
      <c r="B33" s="49"/>
      <c r="C33" s="49"/>
      <c r="D33" s="53"/>
      <c r="E33" s="71">
        <v>8649.5499999999993</v>
      </c>
    </row>
    <row r="34" spans="1:5" ht="12.75" customHeight="1">
      <c r="A34" s="78" t="s">
        <v>13</v>
      </c>
      <c r="B34" s="79"/>
      <c r="C34" s="80"/>
      <c r="D34" s="11"/>
      <c r="E34" s="81">
        <f>SUM(E29:E33)</f>
        <v>153493.87</v>
      </c>
    </row>
    <row r="35" spans="1:5">
      <c r="A35" s="44" t="s">
        <v>14</v>
      </c>
      <c r="B35" s="44"/>
      <c r="C35" s="44"/>
      <c r="D35" s="44"/>
      <c r="E35" s="44"/>
    </row>
    <row r="36" spans="1:5">
      <c r="A36" s="56" t="s">
        <v>15</v>
      </c>
      <c r="B36" s="56"/>
      <c r="C36" s="56"/>
      <c r="D36" s="70"/>
      <c r="E36" s="82">
        <v>30588.93</v>
      </c>
    </row>
    <row r="37" spans="1:5" hidden="1">
      <c r="A37" s="58" t="s">
        <v>16</v>
      </c>
      <c r="B37" s="59"/>
      <c r="C37" s="59"/>
      <c r="D37" s="53"/>
      <c r="E37" s="82">
        <v>0</v>
      </c>
    </row>
    <row r="38" spans="1:5" ht="12.75" customHeight="1">
      <c r="A38" s="78" t="s">
        <v>17</v>
      </c>
      <c r="B38" s="79"/>
      <c r="C38" s="80"/>
      <c r="D38" s="11"/>
      <c r="E38" s="81">
        <f>E36+E37</f>
        <v>30588.93</v>
      </c>
    </row>
    <row r="39" spans="1:5" ht="12.75" customHeight="1">
      <c r="A39" s="60" t="s">
        <v>18</v>
      </c>
      <c r="B39" s="60"/>
      <c r="C39" s="60"/>
      <c r="D39" s="60"/>
      <c r="E39" s="60"/>
    </row>
    <row r="40" spans="1:5" ht="12.75" customHeight="1">
      <c r="A40" s="50" t="s">
        <v>19</v>
      </c>
      <c r="B40" s="51"/>
      <c r="C40" s="52"/>
      <c r="D40" s="61"/>
      <c r="E40" s="83">
        <v>178568.62</v>
      </c>
    </row>
    <row r="41" spans="1:5" ht="12.75" customHeight="1">
      <c r="A41" s="50" t="s">
        <v>20</v>
      </c>
      <c r="B41" s="51"/>
      <c r="C41" s="52"/>
      <c r="D41" s="61"/>
      <c r="E41" s="83">
        <v>17268.02</v>
      </c>
    </row>
    <row r="42" spans="1:5" ht="12.75" customHeight="1">
      <c r="A42" s="50" t="s">
        <v>21</v>
      </c>
      <c r="B42" s="51"/>
      <c r="C42" s="52"/>
      <c r="D42" s="61"/>
      <c r="E42" s="83">
        <v>7729.21</v>
      </c>
    </row>
    <row r="43" spans="1:5" ht="12.75" customHeight="1">
      <c r="A43" s="50" t="s">
        <v>22</v>
      </c>
      <c r="B43" s="51"/>
      <c r="C43" s="52"/>
      <c r="D43" s="61"/>
      <c r="E43" s="83">
        <v>15477.04</v>
      </c>
    </row>
    <row r="44" spans="1:5" s="12" customFormat="1" ht="12.75" customHeight="1">
      <c r="A44" s="84" t="s">
        <v>23</v>
      </c>
      <c r="B44" s="85"/>
      <c r="C44" s="86"/>
      <c r="D44" s="61"/>
      <c r="E44" s="87">
        <f>SUM(E40:E43)</f>
        <v>219042.88999999998</v>
      </c>
    </row>
    <row r="45" spans="1:5" ht="12.75" customHeight="1">
      <c r="A45" s="78" t="s">
        <v>26</v>
      </c>
      <c r="B45" s="79"/>
      <c r="C45" s="80"/>
      <c r="D45" s="11"/>
      <c r="E45" s="88">
        <f>E26/(E7-E66)</f>
        <v>0.92096945333745606</v>
      </c>
    </row>
    <row r="46" spans="1:5" s="15" customFormat="1">
      <c r="A46" s="34" t="s">
        <v>27</v>
      </c>
      <c r="B46" s="63"/>
      <c r="C46" s="64"/>
      <c r="D46" s="65"/>
      <c r="E46" s="89">
        <f>E54+E58+E64</f>
        <v>372405.94</v>
      </c>
    </row>
    <row r="47" spans="1:5" s="15" customFormat="1">
      <c r="A47" s="66"/>
      <c r="B47" s="67"/>
      <c r="C47" s="68"/>
      <c r="D47" s="69"/>
      <c r="E47" s="90"/>
    </row>
    <row r="48" spans="1:5" s="15" customFormat="1">
      <c r="A48" s="44" t="s">
        <v>7</v>
      </c>
      <c r="B48" s="44"/>
      <c r="C48" s="44"/>
      <c r="D48" s="44"/>
      <c r="E48" s="44"/>
    </row>
    <row r="49" spans="1:5" s="15" customFormat="1" ht="12.75" customHeight="1">
      <c r="A49" s="45" t="s">
        <v>54</v>
      </c>
      <c r="B49" s="46"/>
      <c r="C49" s="47"/>
      <c r="D49" s="119">
        <v>13.35</v>
      </c>
      <c r="E49" s="120">
        <v>115472.63</v>
      </c>
    </row>
    <row r="50" spans="1:5" s="15" customFormat="1">
      <c r="A50" s="72" t="s">
        <v>28</v>
      </c>
      <c r="B50" s="73"/>
      <c r="C50" s="74"/>
      <c r="D50" s="92"/>
      <c r="E50" s="121">
        <v>2604.98</v>
      </c>
    </row>
    <row r="51" spans="1:5" s="15" customFormat="1" ht="12.75" customHeight="1">
      <c r="A51" s="93" t="s">
        <v>29</v>
      </c>
      <c r="B51" s="94"/>
      <c r="C51" s="95"/>
      <c r="D51" s="92"/>
      <c r="E51" s="122">
        <v>14963.88</v>
      </c>
    </row>
    <row r="52" spans="1:5" ht="12.75" customHeight="1">
      <c r="A52" s="58" t="s">
        <v>30</v>
      </c>
      <c r="B52" s="59"/>
      <c r="C52" s="91"/>
      <c r="D52" s="96"/>
      <c r="E52" s="122">
        <v>10552.44</v>
      </c>
    </row>
    <row r="53" spans="1:5" ht="12.75" customHeight="1">
      <c r="A53" s="49" t="s">
        <v>31</v>
      </c>
      <c r="B53" s="49"/>
      <c r="C53" s="49"/>
      <c r="D53" s="97"/>
      <c r="E53" s="122">
        <v>8460</v>
      </c>
    </row>
    <row r="54" spans="1:5">
      <c r="A54" s="54" t="s">
        <v>32</v>
      </c>
      <c r="B54" s="54"/>
      <c r="C54" s="54"/>
      <c r="D54" s="11"/>
      <c r="E54" s="17">
        <f>E49+E50+E51+E52+E53</f>
        <v>152053.93</v>
      </c>
    </row>
    <row r="55" spans="1:5" ht="13.5" customHeight="1">
      <c r="A55" s="44" t="s">
        <v>14</v>
      </c>
      <c r="B55" s="44"/>
      <c r="C55" s="44"/>
      <c r="D55" s="44"/>
      <c r="E55" s="44"/>
    </row>
    <row r="56" spans="1:5" ht="12.75" customHeight="1">
      <c r="A56" s="98" t="s">
        <v>33</v>
      </c>
      <c r="B56" s="99"/>
      <c r="C56" s="100"/>
      <c r="D56" s="101"/>
      <c r="E56" s="102">
        <v>12230.37</v>
      </c>
    </row>
    <row r="57" spans="1:5" ht="12.75" hidden="1" customHeight="1">
      <c r="A57" s="93" t="s">
        <v>34</v>
      </c>
      <c r="B57" s="94"/>
      <c r="C57" s="95"/>
      <c r="D57" s="103">
        <v>0</v>
      </c>
      <c r="E57" s="102">
        <f>C4*12*D57</f>
        <v>0</v>
      </c>
    </row>
    <row r="58" spans="1:5">
      <c r="A58" s="54" t="s">
        <v>35</v>
      </c>
      <c r="B58" s="54"/>
      <c r="C58" s="54"/>
      <c r="D58" s="101"/>
      <c r="E58" s="17">
        <f>E56+E57</f>
        <v>12230.37</v>
      </c>
    </row>
    <row r="59" spans="1:5">
      <c r="A59" s="60" t="s">
        <v>18</v>
      </c>
      <c r="B59" s="60"/>
      <c r="C59" s="60"/>
      <c r="D59" s="60"/>
      <c r="E59" s="60"/>
    </row>
    <row r="60" spans="1:5">
      <c r="A60" s="104" t="s">
        <v>36</v>
      </c>
      <c r="B60" s="104"/>
      <c r="C60" s="104"/>
      <c r="D60" s="101"/>
      <c r="E60" s="123">
        <v>166984.38</v>
      </c>
    </row>
    <row r="61" spans="1:5">
      <c r="A61" s="104" t="s">
        <v>37</v>
      </c>
      <c r="B61" s="104"/>
      <c r="C61" s="104"/>
      <c r="D61" s="101"/>
      <c r="E61" s="120">
        <v>18168.490000000002</v>
      </c>
    </row>
    <row r="62" spans="1:5">
      <c r="A62" s="104" t="s">
        <v>38</v>
      </c>
      <c r="B62" s="104"/>
      <c r="C62" s="104"/>
      <c r="D62" s="101"/>
      <c r="E62" s="120">
        <v>7515.76</v>
      </c>
    </row>
    <row r="63" spans="1:5">
      <c r="A63" s="104" t="s">
        <v>39</v>
      </c>
      <c r="B63" s="104"/>
      <c r="C63" s="104"/>
      <c r="D63" s="101"/>
      <c r="E63" s="120">
        <v>15453.01</v>
      </c>
    </row>
    <row r="64" spans="1:5">
      <c r="A64" s="105" t="s">
        <v>40</v>
      </c>
      <c r="B64" s="105"/>
      <c r="C64" s="105"/>
      <c r="D64" s="101"/>
      <c r="E64" s="17">
        <f>SUM(E60:E63)</f>
        <v>208121.64</v>
      </c>
    </row>
    <row r="65" spans="1:5" ht="22.5" customHeight="1">
      <c r="A65" s="106" t="s">
        <v>41</v>
      </c>
      <c r="B65" s="107"/>
      <c r="C65" s="107"/>
      <c r="D65" s="107"/>
      <c r="E65" s="108"/>
    </row>
    <row r="66" spans="1:5" ht="12.75" customHeight="1">
      <c r="A66" s="109" t="s">
        <v>42</v>
      </c>
      <c r="B66" s="110"/>
      <c r="C66" s="111"/>
      <c r="D66" s="112"/>
      <c r="E66" s="17">
        <v>-47269.67</v>
      </c>
    </row>
    <row r="67" spans="1:5" ht="12.75" customHeight="1">
      <c r="A67" s="109" t="s">
        <v>43</v>
      </c>
      <c r="B67" s="110"/>
      <c r="C67" s="111"/>
      <c r="D67" s="112"/>
      <c r="E67" s="17">
        <f>E26-E7</f>
        <v>12676.509999999893</v>
      </c>
    </row>
    <row r="68" spans="1:5" ht="12.75" customHeight="1">
      <c r="A68" s="109" t="s">
        <v>44</v>
      </c>
      <c r="B68" s="110"/>
      <c r="C68" s="111"/>
      <c r="D68" s="112"/>
      <c r="E68" s="17">
        <f>E66+E67</f>
        <v>-34593.160000000105</v>
      </c>
    </row>
    <row r="69" spans="1:5">
      <c r="A69" s="113" t="s">
        <v>45</v>
      </c>
      <c r="B69" s="113"/>
      <c r="C69" s="16" t="s">
        <v>46</v>
      </c>
      <c r="D69" s="11"/>
      <c r="E69" s="114">
        <v>678.07</v>
      </c>
    </row>
    <row r="70" spans="1:5">
      <c r="A70" s="113"/>
      <c r="B70" s="113"/>
      <c r="C70" s="16" t="s">
        <v>47</v>
      </c>
      <c r="D70" s="11"/>
      <c r="E70" s="115">
        <v>-5748.75</v>
      </c>
    </row>
    <row r="71" spans="1:5">
      <c r="A71" s="113"/>
      <c r="B71" s="113"/>
      <c r="C71" s="16" t="s">
        <v>48</v>
      </c>
      <c r="D71" s="11"/>
      <c r="E71" s="115">
        <v>-30145.03</v>
      </c>
    </row>
    <row r="72" spans="1:5" ht="12.75" customHeight="1">
      <c r="A72" s="25"/>
      <c r="B72" s="25"/>
      <c r="C72" s="25"/>
      <c r="D72" s="14"/>
      <c r="E72" s="18"/>
    </row>
    <row r="73" spans="1:5" ht="28.5" customHeight="1">
      <c r="A73" s="7" t="s">
        <v>49</v>
      </c>
      <c r="B73" s="7"/>
      <c r="C73" s="7"/>
      <c r="D73" s="116" t="s">
        <v>50</v>
      </c>
      <c r="E73" s="116"/>
    </row>
    <row r="74" spans="1:5">
      <c r="A74" s="21"/>
      <c r="B74" s="21"/>
      <c r="C74" s="21"/>
      <c r="D74" s="22"/>
      <c r="E74" s="20"/>
    </row>
    <row r="75" spans="1:5" ht="14.25" customHeight="1">
      <c r="A75" s="7"/>
      <c r="B75" s="23" t="s">
        <v>51</v>
      </c>
      <c r="C75" s="23"/>
      <c r="D75" s="19"/>
      <c r="E75" s="7"/>
    </row>
    <row r="76" spans="1:5">
      <c r="A76" s="7" t="s">
        <v>52</v>
      </c>
      <c r="B76" s="7"/>
      <c r="C76" s="7"/>
      <c r="D76" s="19"/>
      <c r="E76" s="7"/>
    </row>
    <row r="77" spans="1:5">
      <c r="A77" s="7" t="s">
        <v>53</v>
      </c>
      <c r="B77" s="7"/>
      <c r="C77" s="7"/>
      <c r="D77" s="19"/>
      <c r="E77" s="7"/>
    </row>
    <row r="79" spans="1:5">
      <c r="E79" s="26"/>
    </row>
  </sheetData>
  <mergeCells count="70">
    <mergeCell ref="A1:E1"/>
    <mergeCell ref="A2:E2"/>
    <mergeCell ref="A3:B3"/>
    <mergeCell ref="A4:B4"/>
    <mergeCell ref="A5:B5"/>
    <mergeCell ref="A7:C8"/>
    <mergeCell ref="D7:D8"/>
    <mergeCell ref="E7:E8"/>
    <mergeCell ref="D73:E73"/>
    <mergeCell ref="A14:C14"/>
    <mergeCell ref="A15:C15"/>
    <mergeCell ref="A16:E16"/>
    <mergeCell ref="A17:C17"/>
    <mergeCell ref="A9:E9"/>
    <mergeCell ref="A10:C10"/>
    <mergeCell ref="A11:C11"/>
    <mergeCell ref="A12:C12"/>
    <mergeCell ref="A13:C13"/>
    <mergeCell ref="A22:C22"/>
    <mergeCell ref="A23:C23"/>
    <mergeCell ref="A24:C24"/>
    <mergeCell ref="A25:C25"/>
    <mergeCell ref="A26:C27"/>
    <mergeCell ref="E26:E27"/>
    <mergeCell ref="A18:C18"/>
    <mergeCell ref="A19:C19"/>
    <mergeCell ref="A20:E20"/>
    <mergeCell ref="A21:C21"/>
    <mergeCell ref="A31:C31"/>
    <mergeCell ref="A32:C32"/>
    <mergeCell ref="A33:C33"/>
    <mergeCell ref="A34:C34"/>
    <mergeCell ref="A28:E28"/>
    <mergeCell ref="A29:C29"/>
    <mergeCell ref="A30:C30"/>
    <mergeCell ref="A41:C41"/>
    <mergeCell ref="A42:C42"/>
    <mergeCell ref="A43:C43"/>
    <mergeCell ref="A44:C44"/>
    <mergeCell ref="A45:C45"/>
    <mergeCell ref="A46:C47"/>
    <mergeCell ref="A35:E35"/>
    <mergeCell ref="A36:C36"/>
    <mergeCell ref="A37:C37"/>
    <mergeCell ref="A38:C38"/>
    <mergeCell ref="A39:E39"/>
    <mergeCell ref="A40:C40"/>
    <mergeCell ref="E46:E47"/>
    <mergeCell ref="A48:E48"/>
    <mergeCell ref="A49:C49"/>
    <mergeCell ref="A51:C51"/>
    <mergeCell ref="A52:C52"/>
    <mergeCell ref="A50:C50"/>
    <mergeCell ref="A57:C57"/>
    <mergeCell ref="A58:C58"/>
    <mergeCell ref="A59:E59"/>
    <mergeCell ref="A60:C60"/>
    <mergeCell ref="A61:C61"/>
    <mergeCell ref="A62:C62"/>
    <mergeCell ref="A53:C53"/>
    <mergeCell ref="A54:C54"/>
    <mergeCell ref="A55:E55"/>
    <mergeCell ref="A56:C56"/>
    <mergeCell ref="A69:B71"/>
    <mergeCell ref="A63:C63"/>
    <mergeCell ref="A64:C64"/>
    <mergeCell ref="A65:E65"/>
    <mergeCell ref="A66:C66"/>
    <mergeCell ref="A67:C67"/>
    <mergeCell ref="A68:C68"/>
  </mergeCells>
  <printOptions horizontalCentered="1"/>
  <pageMargins left="0.15748031496062992" right="0.15748031496062992" top="0.27559055118110237" bottom="0.19685039370078741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5" sqref="F5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Лен.6а</vt:lpstr>
      <vt:lpstr>Лист1</vt:lpstr>
      <vt:lpstr>Лист2</vt:lpstr>
      <vt:lpstr>Лист3</vt:lpstr>
      <vt:lpstr>Лен.6а!Область_печати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2017-04-06T06:57:17Z</dcterms:modified>
</cp:coreProperties>
</file>