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иск.146-2" sheetId="4" r:id="rId1"/>
  </sheets>
  <definedNames>
    <definedName name="_xlnm.Print_Area" localSheetId="0">'Писк.146-2'!$A$1:$E$83</definedName>
  </definedNames>
  <calcPr calcId="125725"/>
</workbook>
</file>

<file path=xl/calcChain.xml><?xml version="1.0" encoding="utf-8"?>
<calcChain xmlns="http://schemas.openxmlformats.org/spreadsheetml/2006/main">
  <c r="E62" i="4"/>
  <c r="E57"/>
  <c r="E58" s="1"/>
  <c r="E47"/>
  <c r="E40"/>
  <c r="E36"/>
  <c r="E26"/>
  <c r="E19"/>
  <c r="D13"/>
  <c r="C3"/>
  <c r="E68" l="1"/>
  <c r="E28"/>
  <c r="E15"/>
  <c r="E50" l="1"/>
  <c r="E7"/>
  <c r="E71" l="1"/>
  <c r="E72" l="1"/>
  <c r="E48"/>
</calcChain>
</file>

<file path=xl/sharedStrings.xml><?xml version="1.0" encoding="utf-8"?>
<sst xmlns="http://schemas.openxmlformats.org/spreadsheetml/2006/main" count="76" uniqueCount="57">
  <si>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</si>
  <si>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>по адресу Пискунова, 146/2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</si>
  <si>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</si>
  <si>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</si>
  <si>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</si>
  <si>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</si>
  <si>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</si>
  <si>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</si>
  <si>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</si>
  <si>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</si>
  <si>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</si>
  <si>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</si>
  <si>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Домофон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</si>
  <si>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</si>
  <si>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</si>
  <si>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</si>
  <si>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</si>
  <si>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</si>
  <si>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</si>
  <si>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</si>
  <si>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</si>
  <si>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</si>
  <si>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</si>
  <si>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Электроэнергия</t>
  </si>
  <si>
    <t>* Итого  "Коммунальные услуги"</t>
  </si>
  <si>
    <t>ФАКТИЧЕСКИ ПОСТУПИЛО,  ВСЕГО:</t>
  </si>
  <si>
    <t>Вывоз ТБО</t>
  </si>
  <si>
    <t xml:space="preserve">Установка и демонтаж блокирующего устройства канализации
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</si>
  <si>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</si>
  <si>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</si>
  <si>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</si>
  <si>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</si>
  <si>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</si>
  <si>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>*домофон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</si>
  <si>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</si>
  <si>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</si>
  <si>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</si>
  <si>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</si>
  <si>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</si>
  <si>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</si>
  <si>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</si>
  <si>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</si>
  <si>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</si>
  <si>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</si>
  <si>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</si>
  <si>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</si>
  <si>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</si>
  <si>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</si>
  <si>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</si>
  <si>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</si>
  <si>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</si>
  <si>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</si>
  <si>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</si>
  <si>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</si>
  <si>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</si>
  <si>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</si>
  <si>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имущества: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</si>
</sst>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1" applyFont="1" applyFill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2" fillId="0" borderId="0" xfId="3" applyFont="1" applyFill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wrapText="1"/>
    </xf>
    <xf numFmtId="0" fontId="3" fillId="0" borderId="12" xfId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3" fillId="0" borderId="0" xfId="1" applyFont="1" applyFill="1" applyBorder="1" applyAlignment="1">
      <alignment horizontal="left" wrapText="1"/>
    </xf>
    <xf numFmtId="40" fontId="2" fillId="0" borderId="0" xfId="1" applyNumberFormat="1" applyFont="1" applyFill="1"/>
    <xf numFmtId="166" fontId="5" fillId="0" borderId="9" xfId="1" applyNumberFormat="1" applyFont="1" applyFill="1" applyBorder="1" applyAlignment="1">
      <alignment horizontal="right"/>
    </xf>
    <xf numFmtId="0" fontId="2" fillId="0" borderId="11" xfId="1" applyFont="1" applyFill="1" applyBorder="1" applyAlignment="1">
      <alignment horizontal="center" vertical="center" wrapText="1"/>
    </xf>
    <xf numFmtId="166" fontId="6" fillId="0" borderId="9" xfId="2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4" fontId="3" fillId="0" borderId="9" xfId="1" applyNumberFormat="1" applyFont="1" applyFill="1" applyBorder="1" applyAlignment="1">
      <alignment horizontal="right" vertical="center" wrapText="1" indent="1"/>
    </xf>
    <xf numFmtId="167" fontId="5" fillId="0" borderId="9" xfId="1" applyNumberFormat="1" applyFont="1" applyFill="1" applyBorder="1" applyAlignment="1">
      <alignment horizontal="right" vertical="center"/>
    </xf>
    <xf numFmtId="38" fontId="5" fillId="0" borderId="11" xfId="3" applyNumberFormat="1" applyFont="1" applyFill="1" applyBorder="1" applyAlignment="1">
      <alignment horizontal="center" vertical="center"/>
    </xf>
    <xf numFmtId="168" fontId="5" fillId="0" borderId="11" xfId="3" applyNumberFormat="1" applyFont="1" applyFill="1" applyBorder="1" applyAlignment="1">
      <alignment horizontal="center" vertical="center"/>
    </xf>
    <xf numFmtId="41" fontId="2" fillId="0" borderId="9" xfId="2" applyNumberFormat="1" applyFont="1" applyFill="1" applyBorder="1" applyAlignment="1">
      <alignment horizontal="left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166" fontId="5" fillId="0" borderId="9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 vertical="center"/>
    </xf>
    <xf numFmtId="43" fontId="3" fillId="0" borderId="9" xfId="8" applyFont="1" applyFill="1" applyBorder="1" applyAlignment="1">
      <alignment horizontal="center" vertical="center" wrapText="1"/>
    </xf>
    <xf numFmtId="43" fontId="3" fillId="0" borderId="11" xfId="8" applyFont="1" applyFill="1" applyBorder="1" applyAlignment="1">
      <alignment horizontal="center" vertical="center" wrapText="1"/>
    </xf>
    <xf numFmtId="43" fontId="2" fillId="0" borderId="11" xfId="8" applyFont="1" applyFill="1" applyBorder="1" applyAlignment="1">
      <alignment horizontal="center" vertical="center" wrapText="1"/>
    </xf>
    <xf numFmtId="43" fontId="6" fillId="0" borderId="9" xfId="8" applyFont="1" applyFill="1" applyBorder="1" applyAlignment="1">
      <alignment horizontal="right" vertical="center"/>
    </xf>
    <xf numFmtId="43" fontId="2" fillId="0" borderId="9" xfId="8" applyFont="1" applyFill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right" vertical="center"/>
    </xf>
    <xf numFmtId="166" fontId="6" fillId="0" borderId="8" xfId="0" applyNumberFormat="1" applyFont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166" fontId="5" fillId="0" borderId="8" xfId="1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center"/>
    </xf>
    <xf numFmtId="166" fontId="6" fillId="0" borderId="10" xfId="2" applyNumberFormat="1" applyFont="1" applyFill="1" applyBorder="1" applyAlignment="1">
      <alignment horizontal="center" vertical="center"/>
    </xf>
    <xf numFmtId="166" fontId="6" fillId="0" borderId="11" xfId="2" applyNumberFormat="1" applyFont="1" applyFill="1" applyBorder="1" applyAlignment="1">
      <alignment horizontal="center" vertical="center"/>
    </xf>
    <xf numFmtId="166" fontId="6" fillId="0" borderId="12" xfId="2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167" fontId="5" fillId="0" borderId="4" xfId="1" applyNumberFormat="1" applyFont="1" applyFill="1" applyBorder="1" applyAlignment="1">
      <alignment horizontal="right" vertical="center"/>
    </xf>
    <xf numFmtId="167" fontId="5" fillId="0" borderId="8" xfId="1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right" vertical="center" wrapText="1"/>
    </xf>
    <xf numFmtId="166" fontId="6" fillId="0" borderId="9" xfId="1" applyNumberFormat="1" applyFont="1" applyFill="1" applyBorder="1" applyAlignment="1">
      <alignment horizontal="right"/>
    </xf>
  </cellXfs>
  <cellStyles count="9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" xfId="8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workbookViewId="0">
      <selection activeCell="E10" sqref="E10:E14"/>
    </sheetView>
  </sheetViews>
  <sheetFormatPr defaultRowHeight="12.75"/>
  <cols>
    <col min="1" max="1" width="10" style="31" customWidth="1"/>
    <col min="2" max="2" width="9.140625" style="1" customWidth="1"/>
    <col min="3" max="3" width="60.85546875" style="1" customWidth="1"/>
    <col min="4" max="4" width="10" style="14" customWidth="1"/>
    <col min="5" max="5" width="17.7109375" style="4" customWidth="1"/>
    <col min="6" max="6" width="9.5703125" style="1" bestFit="1" customWidth="1"/>
    <col min="7" max="16384" width="9.140625" style="1"/>
  </cols>
  <sheetData>
    <row r="1" spans="1:5" ht="18.75" customHeight="1">
      <c r="A1" s="77" t="s">
        <v>0</v>
      </c>
      <c r="B1" s="77"/>
      <c r="C1" s="77"/>
      <c r="D1" s="77"/>
      <c r="E1" s="77"/>
    </row>
    <row r="2" spans="1:5" ht="16.5" customHeight="1">
      <c r="A2" s="78" t="s">
        <v>1</v>
      </c>
      <c r="B2" s="78"/>
      <c r="C2" s="78"/>
      <c r="D2" s="78"/>
      <c r="E2" s="78"/>
    </row>
    <row r="3" spans="1:5">
      <c r="A3" s="79" t="s">
        <v>2</v>
      </c>
      <c r="B3" s="79"/>
      <c r="C3" s="2">
        <f>C4+C5</f>
        <v>4132.1000000000004</v>
      </c>
      <c r="D3" s="3"/>
    </row>
    <row r="4" spans="1:5">
      <c r="A4" s="80" t="s">
        <v>3</v>
      </c>
      <c r="B4" s="80"/>
      <c r="C4" s="5">
        <v>4132.1000000000004</v>
      </c>
      <c r="D4" s="3"/>
      <c r="E4" s="6"/>
    </row>
    <row r="5" spans="1:5">
      <c r="A5" s="80" t="s">
        <v>4</v>
      </c>
      <c r="B5" s="80"/>
      <c r="C5" s="5">
        <v>0</v>
      </c>
      <c r="D5" s="3"/>
      <c r="E5" s="6"/>
    </row>
    <row r="6" spans="1:5">
      <c r="A6" s="8"/>
      <c r="B6" s="9"/>
      <c r="C6" s="10"/>
      <c r="D6" s="3"/>
      <c r="E6" s="6"/>
    </row>
    <row r="7" spans="1:5">
      <c r="A7" s="81" t="s">
        <v>5</v>
      </c>
      <c r="B7" s="82"/>
      <c r="C7" s="83"/>
      <c r="D7" s="87" t="s">
        <v>6</v>
      </c>
      <c r="E7" s="89">
        <f>E15+E19+E26</f>
        <v>2921565.4699999997</v>
      </c>
    </row>
    <row r="8" spans="1:5">
      <c r="A8" s="84"/>
      <c r="B8" s="85"/>
      <c r="C8" s="86"/>
      <c r="D8" s="88"/>
      <c r="E8" s="90"/>
    </row>
    <row r="9" spans="1:5">
      <c r="A9" s="69" t="s">
        <v>7</v>
      </c>
      <c r="B9" s="69"/>
      <c r="C9" s="69"/>
      <c r="D9" s="69"/>
      <c r="E9" s="69"/>
    </row>
    <row r="10" spans="1:5">
      <c r="A10" s="70" t="s">
        <v>8</v>
      </c>
      <c r="B10" s="71"/>
      <c r="C10" s="72"/>
      <c r="D10" s="62">
        <v>13.19</v>
      </c>
      <c r="E10" s="143">
        <v>665406.51</v>
      </c>
    </row>
    <row r="11" spans="1:5">
      <c r="A11" s="73" t="s">
        <v>9</v>
      </c>
      <c r="B11" s="73"/>
      <c r="C11" s="73"/>
      <c r="D11" s="63">
        <v>1.78</v>
      </c>
      <c r="E11" s="143">
        <v>86575.14</v>
      </c>
    </row>
    <row r="12" spans="1:5" ht="12.75" customHeight="1">
      <c r="A12" s="74" t="s">
        <v>10</v>
      </c>
      <c r="B12" s="75"/>
      <c r="C12" s="76"/>
      <c r="D12" s="63"/>
      <c r="E12" s="143">
        <v>937.66</v>
      </c>
    </row>
    <row r="13" spans="1:5">
      <c r="A13" s="74" t="s">
        <v>11</v>
      </c>
      <c r="B13" s="75"/>
      <c r="C13" s="76"/>
      <c r="D13" s="63">
        <f>0.64+0.22</f>
        <v>0.86</v>
      </c>
      <c r="E13" s="143">
        <v>41828.550000000003</v>
      </c>
    </row>
    <row r="14" spans="1:5">
      <c r="A14" s="73" t="s">
        <v>12</v>
      </c>
      <c r="B14" s="73"/>
      <c r="C14" s="73"/>
      <c r="D14" s="64"/>
      <c r="E14" s="143">
        <v>49605.37</v>
      </c>
    </row>
    <row r="15" spans="1:5" ht="12.75" customHeight="1">
      <c r="A15" s="93" t="s">
        <v>13</v>
      </c>
      <c r="B15" s="93"/>
      <c r="C15" s="93"/>
      <c r="D15" s="64"/>
      <c r="E15" s="34">
        <f>SUM(E10:E14)</f>
        <v>844353.2300000001</v>
      </c>
    </row>
    <row r="16" spans="1:5" ht="12.75" customHeight="1">
      <c r="A16" s="95" t="s">
        <v>14</v>
      </c>
      <c r="B16" s="96"/>
      <c r="C16" s="97"/>
      <c r="D16" s="65"/>
      <c r="E16" s="36"/>
    </row>
    <row r="17" spans="1:5">
      <c r="A17" s="98" t="s">
        <v>15</v>
      </c>
      <c r="B17" s="98"/>
      <c r="C17" s="98"/>
      <c r="D17" s="62">
        <v>9.23</v>
      </c>
      <c r="E17" s="36">
        <v>390860.38</v>
      </c>
    </row>
    <row r="18" spans="1:5" hidden="1">
      <c r="A18" s="91" t="s">
        <v>16</v>
      </c>
      <c r="B18" s="92"/>
      <c r="C18" s="92"/>
      <c r="D18" s="35"/>
      <c r="E18" s="36">
        <v>0</v>
      </c>
    </row>
    <row r="19" spans="1:5" ht="13.5" customHeight="1">
      <c r="A19" s="93" t="s">
        <v>17</v>
      </c>
      <c r="B19" s="93"/>
      <c r="C19" s="93"/>
      <c r="D19" s="11"/>
      <c r="E19" s="34">
        <f>E17+E18</f>
        <v>390860.38</v>
      </c>
    </row>
    <row r="20" spans="1:5" ht="12.75" customHeight="1">
      <c r="A20" s="94" t="s">
        <v>18</v>
      </c>
      <c r="B20" s="94"/>
      <c r="C20" s="94"/>
      <c r="D20" s="94"/>
      <c r="E20" s="94"/>
    </row>
    <row r="21" spans="1:5" ht="12.75" customHeight="1">
      <c r="A21" s="74" t="s">
        <v>19</v>
      </c>
      <c r="B21" s="75"/>
      <c r="C21" s="76"/>
      <c r="D21" s="37"/>
      <c r="E21" s="36">
        <v>1102713.82</v>
      </c>
    </row>
    <row r="22" spans="1:5" ht="12.75" customHeight="1">
      <c r="A22" s="74" t="s">
        <v>20</v>
      </c>
      <c r="B22" s="75"/>
      <c r="C22" s="76"/>
      <c r="D22" s="37"/>
      <c r="E22" s="36">
        <v>310455.45</v>
      </c>
    </row>
    <row r="23" spans="1:5" ht="12.75" customHeight="1">
      <c r="A23" s="74" t="s">
        <v>21</v>
      </c>
      <c r="B23" s="75"/>
      <c r="C23" s="76"/>
      <c r="D23" s="37"/>
      <c r="E23" s="36">
        <v>94473.95</v>
      </c>
    </row>
    <row r="24" spans="1:5" ht="12.75" customHeight="1">
      <c r="A24" s="74" t="s">
        <v>22</v>
      </c>
      <c r="B24" s="75"/>
      <c r="C24" s="76"/>
      <c r="D24" s="37"/>
      <c r="E24" s="36">
        <v>179814.48</v>
      </c>
    </row>
    <row r="25" spans="1:5" ht="12.75" customHeight="1">
      <c r="A25" s="74" t="s">
        <v>23</v>
      </c>
      <c r="B25" s="75"/>
      <c r="C25" s="76"/>
      <c r="D25" s="37"/>
      <c r="E25" s="36">
        <v>-1105.8399999999999</v>
      </c>
    </row>
    <row r="26" spans="1:5" s="12" customFormat="1" ht="12.75" customHeight="1">
      <c r="A26" s="99" t="s">
        <v>24</v>
      </c>
      <c r="B26" s="100"/>
      <c r="C26" s="101"/>
      <c r="D26" s="37"/>
      <c r="E26" s="38">
        <f>SUM(E21:E25)</f>
        <v>1686351.8599999999</v>
      </c>
    </row>
    <row r="27" spans="1:5">
      <c r="A27" s="13"/>
    </row>
    <row r="28" spans="1:5">
      <c r="A28" s="81" t="s">
        <v>25</v>
      </c>
      <c r="B28" s="102"/>
      <c r="C28" s="103"/>
      <c r="D28" s="39"/>
      <c r="E28" s="89">
        <f>E36+E40+E47</f>
        <v>2759833.13</v>
      </c>
    </row>
    <row r="29" spans="1:5">
      <c r="A29" s="104"/>
      <c r="B29" s="105"/>
      <c r="C29" s="106"/>
      <c r="D29" s="40"/>
      <c r="E29" s="90"/>
    </row>
    <row r="30" spans="1:5">
      <c r="A30" s="69" t="s">
        <v>7</v>
      </c>
      <c r="B30" s="69"/>
      <c r="C30" s="69"/>
      <c r="D30" s="69"/>
      <c r="E30" s="69"/>
    </row>
    <row r="31" spans="1:5">
      <c r="A31" s="70" t="s">
        <v>8</v>
      </c>
      <c r="B31" s="71"/>
      <c r="C31" s="72"/>
      <c r="D31" s="41"/>
      <c r="E31" s="42">
        <v>619807.78</v>
      </c>
    </row>
    <row r="32" spans="1:5" ht="12.75" customHeight="1">
      <c r="A32" s="110" t="s">
        <v>26</v>
      </c>
      <c r="B32" s="111"/>
      <c r="C32" s="112"/>
      <c r="D32" s="35"/>
      <c r="E32" s="42">
        <v>80840.55</v>
      </c>
    </row>
    <row r="33" spans="1:5" ht="12.75" customHeight="1">
      <c r="A33" s="113" t="s">
        <v>10</v>
      </c>
      <c r="B33" s="114"/>
      <c r="C33" s="115"/>
      <c r="D33" s="37"/>
      <c r="E33" s="42">
        <v>6648.9</v>
      </c>
    </row>
    <row r="34" spans="1:5">
      <c r="A34" s="74" t="s">
        <v>11</v>
      </c>
      <c r="B34" s="75"/>
      <c r="C34" s="76"/>
      <c r="D34" s="11"/>
      <c r="E34" s="42">
        <v>40538.44</v>
      </c>
    </row>
    <row r="35" spans="1:5">
      <c r="A35" s="73" t="s">
        <v>27</v>
      </c>
      <c r="B35" s="73"/>
      <c r="C35" s="73"/>
      <c r="D35" s="35"/>
      <c r="E35" s="42">
        <v>41440.99</v>
      </c>
    </row>
    <row r="36" spans="1:5" ht="12.75" customHeight="1">
      <c r="A36" s="107" t="s">
        <v>13</v>
      </c>
      <c r="B36" s="108"/>
      <c r="C36" s="109"/>
      <c r="D36" s="11"/>
      <c r="E36" s="43">
        <f>SUM(E31:E35)</f>
        <v>789276.66000000015</v>
      </c>
    </row>
    <row r="37" spans="1:5">
      <c r="A37" s="69" t="s">
        <v>14</v>
      </c>
      <c r="B37" s="69"/>
      <c r="C37" s="69"/>
      <c r="D37" s="69"/>
      <c r="E37" s="69"/>
    </row>
    <row r="38" spans="1:5">
      <c r="A38" s="98" t="s">
        <v>15</v>
      </c>
      <c r="B38" s="98"/>
      <c r="C38" s="98"/>
      <c r="D38" s="41"/>
      <c r="E38" s="44">
        <v>353677.68</v>
      </c>
    </row>
    <row r="39" spans="1:5" hidden="1">
      <c r="A39" s="91" t="s">
        <v>16</v>
      </c>
      <c r="B39" s="92"/>
      <c r="C39" s="92"/>
      <c r="D39" s="35"/>
      <c r="E39" s="44">
        <v>0</v>
      </c>
    </row>
    <row r="40" spans="1:5" ht="12.75" customHeight="1">
      <c r="A40" s="107" t="s">
        <v>17</v>
      </c>
      <c r="B40" s="108"/>
      <c r="C40" s="109"/>
      <c r="D40" s="11"/>
      <c r="E40" s="43">
        <f>E38+E39</f>
        <v>353677.68</v>
      </c>
    </row>
    <row r="41" spans="1:5" ht="12.75" customHeight="1">
      <c r="A41" s="94" t="s">
        <v>18</v>
      </c>
      <c r="B41" s="94"/>
      <c r="C41" s="94"/>
      <c r="D41" s="94"/>
      <c r="E41" s="94"/>
    </row>
    <row r="42" spans="1:5" ht="12.75" customHeight="1">
      <c r="A42" s="74" t="s">
        <v>19</v>
      </c>
      <c r="B42" s="75"/>
      <c r="C42" s="76"/>
      <c r="D42" s="37"/>
      <c r="E42" s="45">
        <v>1065956.48</v>
      </c>
    </row>
    <row r="43" spans="1:5" ht="12.75" customHeight="1">
      <c r="A43" s="74" t="s">
        <v>20</v>
      </c>
      <c r="B43" s="75"/>
      <c r="C43" s="76"/>
      <c r="D43" s="37"/>
      <c r="E43" s="45">
        <v>293849.53000000003</v>
      </c>
    </row>
    <row r="44" spans="1:5" ht="12.75" customHeight="1">
      <c r="A44" s="74" t="s">
        <v>21</v>
      </c>
      <c r="B44" s="75"/>
      <c r="C44" s="76"/>
      <c r="D44" s="37"/>
      <c r="E44" s="45">
        <v>88528.21</v>
      </c>
    </row>
    <row r="45" spans="1:5" ht="12.75" customHeight="1">
      <c r="A45" s="74" t="s">
        <v>22</v>
      </c>
      <c r="B45" s="75"/>
      <c r="C45" s="76"/>
      <c r="D45" s="37"/>
      <c r="E45" s="45">
        <v>165441.04</v>
      </c>
    </row>
    <row r="46" spans="1:5" ht="12.75" customHeight="1">
      <c r="A46" s="121" t="s">
        <v>23</v>
      </c>
      <c r="B46" s="122"/>
      <c r="C46" s="123"/>
      <c r="D46" s="37"/>
      <c r="E46" s="45">
        <v>3103.53</v>
      </c>
    </row>
    <row r="47" spans="1:5" s="12" customFormat="1" ht="12.75" customHeight="1">
      <c r="A47" s="124" t="s">
        <v>24</v>
      </c>
      <c r="B47" s="125"/>
      <c r="C47" s="126"/>
      <c r="D47" s="37"/>
      <c r="E47" s="46">
        <f>SUM(E42:E46)</f>
        <v>1616878.79</v>
      </c>
    </row>
    <row r="48" spans="1:5" ht="12.75" customHeight="1">
      <c r="A48" s="107" t="s">
        <v>28</v>
      </c>
      <c r="B48" s="108"/>
      <c r="C48" s="109"/>
      <c r="D48" s="11"/>
      <c r="E48" s="47">
        <f>E28/(E7-E70)</f>
        <v>0.815173725279562</v>
      </c>
    </row>
    <row r="49" spans="1:5" s="15" customFormat="1">
      <c r="A49" s="16"/>
      <c r="B49" s="32"/>
      <c r="C49" s="32"/>
      <c r="D49" s="17"/>
      <c r="E49" s="18"/>
    </row>
    <row r="50" spans="1:5" s="19" customFormat="1">
      <c r="A50" s="81" t="s">
        <v>29</v>
      </c>
      <c r="B50" s="102"/>
      <c r="C50" s="103"/>
      <c r="D50" s="39"/>
      <c r="E50" s="116">
        <f>E58+E62+E68</f>
        <v>2592151.37</v>
      </c>
    </row>
    <row r="51" spans="1:5" s="19" customFormat="1">
      <c r="A51" s="104"/>
      <c r="B51" s="105"/>
      <c r="C51" s="106"/>
      <c r="D51" s="40"/>
      <c r="E51" s="117"/>
    </row>
    <row r="52" spans="1:5" s="19" customFormat="1">
      <c r="A52" s="69" t="s">
        <v>7</v>
      </c>
      <c r="B52" s="69"/>
      <c r="C52" s="69"/>
      <c r="D52" s="69"/>
      <c r="E52" s="69"/>
    </row>
    <row r="53" spans="1:5" s="19" customFormat="1" ht="12.75" customHeight="1">
      <c r="A53" s="118" t="s">
        <v>56</v>
      </c>
      <c r="B53" s="119"/>
      <c r="C53" s="120"/>
      <c r="D53" s="48">
        <v>13.19</v>
      </c>
      <c r="E53" s="61">
        <v>665406.51</v>
      </c>
    </row>
    <row r="54" spans="1:5" s="19" customFormat="1" ht="16.5" customHeight="1">
      <c r="A54" s="110" t="s">
        <v>30</v>
      </c>
      <c r="B54" s="111"/>
      <c r="C54" s="112"/>
      <c r="D54" s="49"/>
      <c r="E54" s="59">
        <v>937.66</v>
      </c>
    </row>
    <row r="55" spans="1:5" s="19" customFormat="1" ht="12.75" customHeight="1">
      <c r="A55" s="127" t="s">
        <v>31</v>
      </c>
      <c r="B55" s="128"/>
      <c r="C55" s="129"/>
      <c r="D55" s="49"/>
      <c r="E55" s="60">
        <v>86575.14</v>
      </c>
    </row>
    <row r="56" spans="1:5" ht="12.75" customHeight="1">
      <c r="A56" s="91" t="s">
        <v>32</v>
      </c>
      <c r="B56" s="92"/>
      <c r="C56" s="130"/>
      <c r="D56" s="50"/>
      <c r="E56" s="59">
        <v>41828.550000000003</v>
      </c>
    </row>
    <row r="57" spans="1:5" ht="12.75" customHeight="1">
      <c r="A57" s="73" t="s">
        <v>33</v>
      </c>
      <c r="B57" s="73"/>
      <c r="C57" s="73"/>
      <c r="D57" s="51"/>
      <c r="E57" s="52">
        <f>E14</f>
        <v>49605.37</v>
      </c>
    </row>
    <row r="58" spans="1:5">
      <c r="A58" s="93" t="s">
        <v>34</v>
      </c>
      <c r="B58" s="93"/>
      <c r="C58" s="93"/>
      <c r="D58" s="11"/>
      <c r="E58" s="24">
        <f>E53+E54+E55+E56+E57</f>
        <v>844353.2300000001</v>
      </c>
    </row>
    <row r="59" spans="1:5" ht="13.5" customHeight="1">
      <c r="A59" s="69" t="s">
        <v>14</v>
      </c>
      <c r="B59" s="69"/>
      <c r="C59" s="69"/>
      <c r="D59" s="69"/>
      <c r="E59" s="69"/>
    </row>
    <row r="60" spans="1:5" ht="12.75" customHeight="1">
      <c r="A60" s="139" t="s">
        <v>35</v>
      </c>
      <c r="B60" s="140"/>
      <c r="C60" s="141"/>
      <c r="D60" s="53"/>
      <c r="E60" s="54">
        <v>176800</v>
      </c>
    </row>
    <row r="61" spans="1:5" ht="12.75" customHeight="1">
      <c r="A61" s="127" t="s">
        <v>36</v>
      </c>
      <c r="B61" s="128"/>
      <c r="C61" s="129"/>
      <c r="D61" s="66">
        <v>1.3</v>
      </c>
      <c r="E61" s="54">
        <v>64460.76</v>
      </c>
    </row>
    <row r="62" spans="1:5">
      <c r="A62" s="93" t="s">
        <v>37</v>
      </c>
      <c r="B62" s="93"/>
      <c r="C62" s="93"/>
      <c r="D62" s="53"/>
      <c r="E62" s="24">
        <f>E60+E61</f>
        <v>241260.76</v>
      </c>
    </row>
    <row r="63" spans="1:5">
      <c r="A63" s="94" t="s">
        <v>18</v>
      </c>
      <c r="B63" s="94"/>
      <c r="C63" s="94"/>
      <c r="D63" s="94"/>
      <c r="E63" s="94"/>
    </row>
    <row r="64" spans="1:5">
      <c r="A64" s="131" t="s">
        <v>38</v>
      </c>
      <c r="B64" s="131"/>
      <c r="C64" s="131"/>
      <c r="D64" s="53"/>
      <c r="E64" s="67">
        <v>1102713.82</v>
      </c>
    </row>
    <row r="65" spans="1:5">
      <c r="A65" s="131" t="s">
        <v>39</v>
      </c>
      <c r="B65" s="131"/>
      <c r="C65" s="131"/>
      <c r="D65" s="53"/>
      <c r="E65" s="68">
        <v>310455.45</v>
      </c>
    </row>
    <row r="66" spans="1:5">
      <c r="A66" s="131" t="s">
        <v>40</v>
      </c>
      <c r="B66" s="131"/>
      <c r="C66" s="131"/>
      <c r="D66" s="53"/>
      <c r="E66" s="68">
        <v>94473.95</v>
      </c>
    </row>
    <row r="67" spans="1:5">
      <c r="A67" s="131" t="s">
        <v>41</v>
      </c>
      <c r="B67" s="131"/>
      <c r="C67" s="131"/>
      <c r="D67" s="53"/>
      <c r="E67" s="68">
        <v>-1105.8399999999999</v>
      </c>
    </row>
    <row r="68" spans="1:5">
      <c r="A68" s="132" t="s">
        <v>42</v>
      </c>
      <c r="B68" s="132"/>
      <c r="C68" s="132"/>
      <c r="D68" s="53"/>
      <c r="E68" s="24">
        <f>SUM(E64:E67)</f>
        <v>1506537.38</v>
      </c>
    </row>
    <row r="69" spans="1:5" ht="22.5" customHeight="1">
      <c r="A69" s="133" t="s">
        <v>43</v>
      </c>
      <c r="B69" s="134"/>
      <c r="C69" s="134"/>
      <c r="D69" s="134"/>
      <c r="E69" s="135"/>
    </row>
    <row r="70" spans="1:5" ht="12.75" customHeight="1">
      <c r="A70" s="136" t="s">
        <v>44</v>
      </c>
      <c r="B70" s="137"/>
      <c r="C70" s="138"/>
      <c r="D70" s="55"/>
      <c r="E70" s="58">
        <v>-464011.18</v>
      </c>
    </row>
    <row r="71" spans="1:5" ht="12.75" customHeight="1">
      <c r="A71" s="136" t="s">
        <v>45</v>
      </c>
      <c r="B71" s="137"/>
      <c r="C71" s="138"/>
      <c r="D71" s="55"/>
      <c r="E71" s="24">
        <f>E28-E7</f>
        <v>-161732.33999999985</v>
      </c>
    </row>
    <row r="72" spans="1:5" ht="12.75" customHeight="1">
      <c r="A72" s="136" t="s">
        <v>46</v>
      </c>
      <c r="B72" s="137"/>
      <c r="C72" s="138"/>
      <c r="D72" s="55"/>
      <c r="E72" s="24">
        <f>E70+E71</f>
        <v>-625743.51999999979</v>
      </c>
    </row>
    <row r="73" spans="1:5">
      <c r="A73" s="142" t="s">
        <v>47</v>
      </c>
      <c r="B73" s="142"/>
      <c r="C73" s="22" t="s">
        <v>48</v>
      </c>
      <c r="D73" s="11"/>
      <c r="E73" s="56">
        <v>-170875.25</v>
      </c>
    </row>
    <row r="74" spans="1:5">
      <c r="A74" s="142"/>
      <c r="B74" s="142"/>
      <c r="C74" s="22" t="s">
        <v>49</v>
      </c>
      <c r="D74" s="11"/>
      <c r="E74" s="57">
        <v>-87315.16</v>
      </c>
    </row>
    <row r="75" spans="1:5">
      <c r="A75" s="142"/>
      <c r="B75" s="142"/>
      <c r="C75" s="22" t="s">
        <v>50</v>
      </c>
      <c r="D75" s="11"/>
      <c r="E75" s="57">
        <v>-367553.11</v>
      </c>
    </row>
    <row r="76" spans="1:5">
      <c r="A76" s="20"/>
      <c r="B76" s="21"/>
      <c r="C76" s="22"/>
      <c r="D76" s="23"/>
      <c r="E76" s="24"/>
    </row>
    <row r="77" spans="1:5" ht="12.75" customHeight="1">
      <c r="A77" s="32"/>
      <c r="B77" s="32"/>
      <c r="C77" s="32"/>
      <c r="D77" s="17"/>
      <c r="E77" s="25"/>
    </row>
    <row r="78" spans="1:5">
      <c r="A78" s="7" t="s">
        <v>51</v>
      </c>
      <c r="B78" s="7"/>
      <c r="C78" s="7"/>
      <c r="D78" s="26" t="s">
        <v>52</v>
      </c>
      <c r="E78" s="27"/>
    </row>
    <row r="79" spans="1:5">
      <c r="A79" s="28"/>
      <c r="B79" s="28"/>
      <c r="C79" s="28"/>
      <c r="D79" s="29"/>
      <c r="E79" s="27"/>
    </row>
    <row r="80" spans="1:5" ht="14.25" customHeight="1">
      <c r="A80" s="7"/>
      <c r="B80" s="30" t="s">
        <v>53</v>
      </c>
      <c r="C80" s="30"/>
      <c r="D80" s="26"/>
      <c r="E80" s="7"/>
    </row>
    <row r="81" spans="1:5">
      <c r="A81" s="7" t="s">
        <v>54</v>
      </c>
      <c r="B81" s="7"/>
      <c r="C81" s="7"/>
      <c r="D81" s="26"/>
      <c r="E81" s="7"/>
    </row>
    <row r="82" spans="1:5">
      <c r="A82" s="7" t="s">
        <v>55</v>
      </c>
      <c r="B82" s="7"/>
      <c r="C82" s="7"/>
      <c r="D82" s="26"/>
      <c r="E82" s="7"/>
    </row>
    <row r="85" spans="1:5">
      <c r="E85" s="33"/>
    </row>
  </sheetData>
  <mergeCells count="71">
    <mergeCell ref="A71:C71"/>
    <mergeCell ref="A72:C72"/>
    <mergeCell ref="A73:B75"/>
    <mergeCell ref="A70:C70"/>
    <mergeCell ref="A59:E59"/>
    <mergeCell ref="A60:C60"/>
    <mergeCell ref="A61:C61"/>
    <mergeCell ref="A62:C62"/>
    <mergeCell ref="A63:E63"/>
    <mergeCell ref="A64:C64"/>
    <mergeCell ref="A65:C65"/>
    <mergeCell ref="A66:C66"/>
    <mergeCell ref="A67:C67"/>
    <mergeCell ref="A68:C68"/>
    <mergeCell ref="A69:E69"/>
    <mergeCell ref="A47:C47"/>
    <mergeCell ref="A57:C57"/>
    <mergeCell ref="A58:C58"/>
    <mergeCell ref="A54:C54"/>
    <mergeCell ref="A55:C55"/>
    <mergeCell ref="A56:C56"/>
    <mergeCell ref="A42:C42"/>
    <mergeCell ref="A43:C43"/>
    <mergeCell ref="A44:C44"/>
    <mergeCell ref="A45:C45"/>
    <mergeCell ref="A46:C46"/>
    <mergeCell ref="A48:C48"/>
    <mergeCell ref="A50:C51"/>
    <mergeCell ref="E50:E51"/>
    <mergeCell ref="A52:E52"/>
    <mergeCell ref="A53:C53"/>
    <mergeCell ref="A41:E41"/>
    <mergeCell ref="A32:C32"/>
    <mergeCell ref="A33:C33"/>
    <mergeCell ref="A34:C34"/>
    <mergeCell ref="A35:C35"/>
    <mergeCell ref="A36:C36"/>
    <mergeCell ref="A37:E37"/>
    <mergeCell ref="A38:C38"/>
    <mergeCell ref="A39:C39"/>
    <mergeCell ref="A40:C40"/>
    <mergeCell ref="E28:E29"/>
    <mergeCell ref="A30:E30"/>
    <mergeCell ref="A31:C31"/>
    <mergeCell ref="A22:C22"/>
    <mergeCell ref="A23:C23"/>
    <mergeCell ref="A24:C24"/>
    <mergeCell ref="A25:C25"/>
    <mergeCell ref="A26:C26"/>
    <mergeCell ref="A28:C29"/>
    <mergeCell ref="A20:E20"/>
    <mergeCell ref="A21:C21"/>
    <mergeCell ref="A14:C14"/>
    <mergeCell ref="A15:C15"/>
    <mergeCell ref="A16:C16"/>
    <mergeCell ref="A17:C17"/>
    <mergeCell ref="A7:C8"/>
    <mergeCell ref="D7:D8"/>
    <mergeCell ref="E7:E8"/>
    <mergeCell ref="A18:C18"/>
    <mergeCell ref="A19:C19"/>
    <mergeCell ref="A1:E1"/>
    <mergeCell ref="A2:E2"/>
    <mergeCell ref="A3:B3"/>
    <mergeCell ref="A4:B4"/>
    <mergeCell ref="A5:B5"/>
    <mergeCell ref="A9:E9"/>
    <mergeCell ref="A10:C10"/>
    <mergeCell ref="A11:C11"/>
    <mergeCell ref="A12:C12"/>
    <mergeCell ref="A13:C13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Писк.146-2</vt:lpstr>
      <vt:lpstr>'Писк.146-2'!Область_печати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2017-04-06T07:15:16Z</dcterms:modified>
</cp:coreProperties>
</file>