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1" sheetId="1" r:id="rId1"/>
  </sheets>
  <externalReferences>
    <externalReference r:id="rId2"/>
  </externalReferences>
  <definedNames>
    <definedName name="_xlnm.Print_Area" localSheetId="0">'1'!$A$1:$F$68</definedName>
  </definedNames>
  <calcPr calcId="125725"/>
</workbook>
</file>

<file path=xl/calcChain.xml><?xml version="1.0" encoding="utf-8"?>
<calcChain xmlns="http://schemas.openxmlformats.org/spreadsheetml/2006/main">
  <c r="E12" i="1"/>
  <c r="F35" l="1"/>
  <c r="F19"/>
  <c r="F27"/>
  <c r="F17"/>
  <c r="E13" l="1"/>
  <c r="E55" l="1"/>
  <c r="E56"/>
  <c r="E19"/>
  <c r="E35" l="1"/>
  <c r="E57"/>
  <c r="E58" l="1"/>
  <c r="E14" s="1"/>
</calcChain>
</file>

<file path=xl/sharedStrings.xml><?xml version="1.0" encoding="utf-8"?>
<sst xmlns="http://schemas.openxmlformats.org/spreadsheetml/2006/main" count="143" uniqueCount="81">
  <si>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</si>
  <si>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</si>
  <si>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</si>
  <si>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</si>
  <si>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</si>
  <si>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</si>
  <si>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</si>
  <si>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</si>
  <si>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</si>
  <si>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</si>
  <si>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</si>
  <si>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</si>
  <si>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</si>
  <si>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</si>
  <si>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</si>
  <si>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м2</t>
  </si>
  <si>
    <t xml:space="preserve">зонты </t>
  </si>
  <si>
    <t xml:space="preserve"> руб</t>
  </si>
  <si>
    <t>вентиль</t>
  </si>
  <si>
    <t>ЗРА</t>
  </si>
  <si>
    <t>шифер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</si>
  <si>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</si>
  <si>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</si>
  <si>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</si>
  <si>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</si>
  <si>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</si>
  <si>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</si>
  <si>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</si>
  <si>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</si>
  <si>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</si>
  <si>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</si>
  <si>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</si>
  <si>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</si>
  <si>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</si>
  <si>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</si>
  <si>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</si>
  <si>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</si>
  <si>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</si>
  <si>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</si>
  <si>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</si>
  <si>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</si>
  <si>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</si>
  <si>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</si>
  <si>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</si>
  <si>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 xml:space="preserve">фильтры </t>
  </si>
  <si>
    <t>подъездное отопление</t>
  </si>
  <si>
    <t xml:space="preserve">элеватор баланс.клапан  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</si>
  <si>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</si>
  <si>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</si>
  <si>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</si>
  <si>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</si>
  <si>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</si>
  <si>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</si>
  <si>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</si>
  <si>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</si>
  <si>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</si>
  <si>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</si>
  <si>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Остаток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</si>
  <si>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</si>
  <si>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</si>
  <si>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</si>
  <si>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</si>
  <si>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</si>
  <si>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</si>
  <si>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</si>
  <si>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</si>
  <si>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цирк.насос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</si>
  <si>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</si>
  <si>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</si>
  <si>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</si>
  <si>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1 / 5 / 4</t>
  </si>
  <si>
    <t>Всего:</t>
  </si>
  <si>
    <t>№ дома/этажность/кол-во подъездов</t>
  </si>
  <si>
    <t>План 2013 г.</t>
  </si>
  <si>
    <t xml:space="preserve">Остаток 2012 г. ("-" экономия, "+" перерасход) </t>
  </si>
  <si>
    <t>Работы выполненные  с начала 2013 г.</t>
  </si>
  <si>
    <t>манометры, термометры</t>
  </si>
  <si>
    <t>План работ  по текущему ремонту  на 2013 г  по дому №1</t>
  </si>
  <si>
    <t>Зеленый</t>
  </si>
  <si>
    <t>"____"______________________ 2013 г.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</si>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</sst>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8" applyFont="1"/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Fill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2" fillId="0" borderId="1" xfId="8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8" applyNumberFormat="1" applyFont="1" applyBorder="1" applyAlignment="1">
      <alignment vertical="top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6" xfId="0" applyFont="1" applyBorder="1"/>
    <xf numFmtId="0" fontId="12" fillId="0" borderId="3" xfId="0" applyFont="1" applyBorder="1" applyAlignment="1">
      <alignment horizontal="left"/>
    </xf>
    <xf numFmtId="41" fontId="14" fillId="0" borderId="1" xfId="25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0" fillId="0" borderId="3" xfId="0" applyFont="1" applyBorder="1"/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16" fillId="0" borderId="1" xfId="0" applyNumberFormat="1" applyFont="1" applyBorder="1" applyAlignment="1">
      <alignment horizontal="center" vertical="top" wrapText="1"/>
    </xf>
    <xf numFmtId="0" fontId="12" fillId="0" borderId="5" xfId="8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41" fontId="14" fillId="0" borderId="5" xfId="25" applyNumberFormat="1" applyFont="1" applyBorder="1" applyAlignment="1">
      <alignment horizontal="center" vertical="center"/>
    </xf>
    <xf numFmtId="165" fontId="16" fillId="0" borderId="7" xfId="0" applyNumberFormat="1" applyFont="1" applyBorder="1" applyAlignment="1">
      <alignment horizontal="center" vertical="top" wrapText="1"/>
    </xf>
    <xf numFmtId="0" fontId="0" fillId="0" borderId="7" xfId="0" applyBorder="1"/>
    <xf numFmtId="165" fontId="17" fillId="0" borderId="1" xfId="11" applyNumberFormat="1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0" fontId="10" fillId="0" borderId="5" xfId="8" applyNumberFormat="1" applyFont="1" applyFill="1" applyBorder="1" applyAlignment="1">
      <alignment vertical="top" wrapText="1"/>
    </xf>
    <xf numFmtId="0" fontId="0" fillId="0" borderId="5" xfId="0" applyBorder="1"/>
    <xf numFmtId="0" fontId="15" fillId="0" borderId="1" xfId="8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0" fillId="0" borderId="1" xfId="8" applyNumberFormat="1" applyFont="1" applyFill="1" applyBorder="1" applyAlignment="1">
      <alignment wrapText="1"/>
    </xf>
    <xf numFmtId="41" fontId="18" fillId="0" borderId="1" xfId="25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top"/>
    </xf>
    <xf numFmtId="49" fontId="13" fillId="0" borderId="5" xfId="0" applyNumberFormat="1" applyFont="1" applyBorder="1" applyAlignment="1">
      <alignment horizontal="center"/>
    </xf>
    <xf numFmtId="165" fontId="9" fillId="0" borderId="0" xfId="0" applyNumberFormat="1" applyFont="1"/>
    <xf numFmtId="0" fontId="5" fillId="0" borderId="1" xfId="8" applyNumberFormat="1" applyFont="1" applyFill="1" applyBorder="1" applyAlignment="1">
      <alignment horizontal="center" vertical="center" wrapText="1"/>
    </xf>
    <xf numFmtId="0" fontId="5" fillId="0" borderId="10" xfId="8" applyNumberFormat="1" applyFont="1" applyFill="1" applyBorder="1" applyAlignment="1">
      <alignment horizontal="center" vertical="center" wrapText="1"/>
    </xf>
    <xf numFmtId="0" fontId="5" fillId="0" borderId="12" xfId="8" applyNumberFormat="1" applyFont="1" applyFill="1" applyBorder="1" applyAlignment="1">
      <alignment horizontal="center" vertical="center" wrapText="1"/>
    </xf>
    <xf numFmtId="0" fontId="5" fillId="0" borderId="12" xfId="8" applyNumberFormat="1" applyFont="1" applyBorder="1" applyAlignment="1">
      <alignment horizontal="center" vertical="center" wrapText="1"/>
    </xf>
    <xf numFmtId="0" fontId="5" fillId="0" borderId="13" xfId="8" applyNumberFormat="1" applyFont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left" vertical="center" wrapText="1"/>
    </xf>
    <xf numFmtId="41" fontId="14" fillId="0" borderId="1" xfId="25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left"/>
    </xf>
    <xf numFmtId="0" fontId="11" fillId="0" borderId="1" xfId="0" applyFont="1" applyBorder="1" applyAlignment="1">
      <alignment horizontal="center" vertical="top"/>
    </xf>
    <xf numFmtId="0" fontId="10" fillId="0" borderId="1" xfId="8" applyNumberFormat="1" applyFont="1" applyBorder="1" applyAlignment="1">
      <alignment vertical="top" wrapText="1"/>
    </xf>
    <xf numFmtId="0" fontId="10" fillId="0" borderId="2" xfId="8" applyNumberFormat="1" applyFont="1" applyFill="1" applyBorder="1" applyAlignment="1">
      <alignment horizontal="left" vertical="top" wrapText="1"/>
    </xf>
    <xf numFmtId="0" fontId="10" fillId="0" borderId="4" xfId="8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0" fillId="0" borderId="2" xfId="8" applyNumberFormat="1" applyFont="1" applyFill="1" applyBorder="1" applyAlignment="1">
      <alignment vertical="top" wrapText="1"/>
    </xf>
    <xf numFmtId="0" fontId="10" fillId="0" borderId="4" xfId="8" applyNumberFormat="1" applyFont="1" applyFill="1" applyBorder="1" applyAlignment="1">
      <alignment vertical="top" wrapText="1"/>
    </xf>
    <xf numFmtId="0" fontId="8" fillId="0" borderId="0" xfId="8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5" fillId="0" borderId="11" xfId="8" applyNumberFormat="1" applyFont="1" applyFill="1" applyBorder="1" applyAlignment="1">
      <alignment horizontal="center" vertical="center" wrapText="1"/>
    </xf>
    <xf numFmtId="0" fontId="5" fillId="0" borderId="12" xfId="8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center" wrapText="1"/>
    </xf>
    <xf numFmtId="0" fontId="5" fillId="0" borderId="4" xfId="8" applyNumberFormat="1" applyFont="1" applyFill="1" applyBorder="1" applyAlignment="1">
      <alignment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topLeftCell="B1" workbookViewId="0">
      <selection activeCell="G14" sqref="G14"/>
    </sheetView>
  </sheetViews>
  <sheetFormatPr defaultRowHeight="15"/>
  <cols>
    <col min="1" max="1" width="6.42578125" style="9" bestFit="1" customWidth="1"/>
    <col min="2" max="2" width="41.140625" style="7" customWidth="1"/>
    <col min="3" max="3" width="24.85546875" style="4" customWidth="1"/>
    <col min="4" max="4" width="11" style="4" customWidth="1"/>
    <col min="5" max="5" width="9.5703125" style="4" customWidth="1"/>
    <col min="6" max="6" width="8.85546875" hidden="1" customWidth="1"/>
    <col min="7" max="7" width="9.5703125" bestFit="1" customWidth="1"/>
  </cols>
  <sheetData>
    <row r="1" spans="1:7">
      <c r="C1" s="71" t="s">
        <v>58</v>
      </c>
      <c r="D1" s="71"/>
      <c r="E1" s="71"/>
      <c r="F1" s="71"/>
    </row>
    <row r="2" spans="1:7">
      <c r="C2" s="71" t="s">
        <v>59</v>
      </c>
      <c r="D2" s="71"/>
      <c r="E2" s="71"/>
      <c r="F2" s="71"/>
    </row>
    <row r="3" spans="1:7" ht="19.5" customHeight="1">
      <c r="C3" s="71" t="s">
        <v>60</v>
      </c>
      <c r="D3" s="71"/>
      <c r="E3" s="71"/>
      <c r="F3" s="71"/>
    </row>
    <row r="4" spans="1:7" ht="19.5" customHeight="1">
      <c r="C4" s="71" t="s">
        <v>79</v>
      </c>
      <c r="D4" s="71"/>
      <c r="E4" s="71"/>
      <c r="F4" s="71"/>
    </row>
    <row r="5" spans="1:7" s="1" customFormat="1" ht="23.25" customHeight="1" thickBot="1">
      <c r="A5" s="75" t="s">
        <v>77</v>
      </c>
      <c r="B5" s="75"/>
      <c r="C5" s="75"/>
      <c r="D5" s="75"/>
      <c r="E5" s="75"/>
    </row>
    <row r="6" spans="1:7" s="2" customFormat="1" ht="38.25">
      <c r="A6" s="60" t="s">
        <v>3</v>
      </c>
      <c r="B6" s="77" t="s">
        <v>50</v>
      </c>
      <c r="C6" s="78"/>
      <c r="D6" s="61" t="s">
        <v>26</v>
      </c>
      <c r="E6" s="62" t="s">
        <v>73</v>
      </c>
      <c r="F6" s="63" t="s">
        <v>56</v>
      </c>
    </row>
    <row r="7" spans="1:7" s="2" customFormat="1" ht="12.75">
      <c r="A7" s="59"/>
      <c r="B7" s="64" t="s">
        <v>4</v>
      </c>
      <c r="C7" s="59" t="s">
        <v>78</v>
      </c>
      <c r="D7" s="59"/>
      <c r="E7" s="11"/>
      <c r="F7" s="11"/>
    </row>
    <row r="8" spans="1:7" s="16" customFormat="1">
      <c r="A8" s="56"/>
      <c r="B8" s="49" t="s">
        <v>72</v>
      </c>
      <c r="C8" s="57" t="s">
        <v>70</v>
      </c>
      <c r="D8" s="43"/>
      <c r="E8" s="43"/>
      <c r="F8" s="50"/>
    </row>
    <row r="9" spans="1:7" s="16" customFormat="1" ht="15" customHeight="1">
      <c r="A9" s="12">
        <v>1</v>
      </c>
      <c r="B9" s="53" t="s">
        <v>5</v>
      </c>
      <c r="C9" s="24" t="s">
        <v>28</v>
      </c>
      <c r="D9" s="14"/>
      <c r="E9" s="14"/>
      <c r="F9" s="8"/>
    </row>
    <row r="10" spans="1:7" s="16" customFormat="1" ht="15" customHeight="1">
      <c r="A10" s="39">
        <v>2</v>
      </c>
      <c r="B10" s="13" t="s">
        <v>67</v>
      </c>
      <c r="C10" s="13"/>
      <c r="D10" s="51" t="s">
        <v>15</v>
      </c>
      <c r="E10" s="47">
        <v>2652.9</v>
      </c>
      <c r="F10" s="8"/>
    </row>
    <row r="11" spans="1:7" s="16" customFormat="1" ht="15" customHeight="1">
      <c r="A11" s="39">
        <v>3</v>
      </c>
      <c r="B11" s="73" t="s">
        <v>74</v>
      </c>
      <c r="C11" s="74"/>
      <c r="D11" s="51" t="s">
        <v>21</v>
      </c>
      <c r="E11" s="48">
        <v>74458</v>
      </c>
      <c r="F11" s="8"/>
    </row>
    <row r="12" spans="1:7" s="16" customFormat="1" ht="15" customHeight="1">
      <c r="A12" s="39">
        <v>4</v>
      </c>
      <c r="B12" s="73" t="s">
        <v>68</v>
      </c>
      <c r="C12" s="74"/>
      <c r="D12" s="24" t="s">
        <v>21</v>
      </c>
      <c r="E12" s="41">
        <f>E10*4.04*12</f>
        <v>128612.592</v>
      </c>
      <c r="F12" s="8"/>
    </row>
    <row r="13" spans="1:7" s="16" customFormat="1" ht="15" customHeight="1">
      <c r="A13" s="39">
        <v>5</v>
      </c>
      <c r="B13" s="73" t="s">
        <v>69</v>
      </c>
      <c r="C13" s="74"/>
      <c r="D13" s="24" t="s">
        <v>21</v>
      </c>
      <c r="E13" s="41">
        <f>E12-E11</f>
        <v>54154.592000000004</v>
      </c>
      <c r="F13" s="8"/>
    </row>
    <row r="14" spans="1:7" ht="15" customHeight="1" thickBot="1">
      <c r="A14" s="40">
        <v>6</v>
      </c>
      <c r="B14" s="79" t="s">
        <v>80</v>
      </c>
      <c r="C14" s="80"/>
      <c r="D14" s="52" t="s">
        <v>21</v>
      </c>
      <c r="E14" s="45">
        <f>E58</f>
        <v>48661.836800000005</v>
      </c>
      <c r="F14" s="46"/>
      <c r="G14" s="58"/>
    </row>
    <row r="15" spans="1:7" s="16" customFormat="1" ht="12.75">
      <c r="A15" s="67">
        <v>7</v>
      </c>
      <c r="B15" s="81" t="s">
        <v>0</v>
      </c>
      <c r="C15" s="42" t="s">
        <v>20</v>
      </c>
      <c r="D15" s="42" t="s">
        <v>15</v>
      </c>
      <c r="E15" s="43"/>
      <c r="F15" s="44"/>
    </row>
    <row r="16" spans="1:7" s="16" customFormat="1" ht="12.75">
      <c r="A16" s="67"/>
      <c r="B16" s="68"/>
      <c r="C16" s="17" t="s">
        <v>16</v>
      </c>
      <c r="D16" s="17" t="s">
        <v>24</v>
      </c>
      <c r="E16" s="14"/>
      <c r="F16" s="35"/>
    </row>
    <row r="17" spans="1:6" s="16" customFormat="1" ht="12.75">
      <c r="A17" s="67"/>
      <c r="B17" s="68"/>
      <c r="C17" s="17" t="s">
        <v>27</v>
      </c>
      <c r="D17" s="17" t="s">
        <v>21</v>
      </c>
      <c r="E17" s="65">
        <v>15000</v>
      </c>
      <c r="F17" s="35">
        <f>[1]остатки!$E$7</f>
        <v>0</v>
      </c>
    </row>
    <row r="18" spans="1:6" s="16" customFormat="1" ht="12.75">
      <c r="A18" s="67">
        <v>8</v>
      </c>
      <c r="B18" s="68" t="s">
        <v>2</v>
      </c>
      <c r="C18" s="17" t="s">
        <v>29</v>
      </c>
      <c r="D18" s="17" t="s">
        <v>23</v>
      </c>
      <c r="E18" s="14"/>
      <c r="F18" s="35"/>
    </row>
    <row r="19" spans="1:6" s="16" customFormat="1" ht="12.75">
      <c r="A19" s="67"/>
      <c r="B19" s="68"/>
      <c r="C19" s="17" t="s">
        <v>27</v>
      </c>
      <c r="D19" s="17" t="s">
        <v>21</v>
      </c>
      <c r="E19" s="65">
        <f>E13*0.1</f>
        <v>5415.4592000000011</v>
      </c>
      <c r="F19" s="35">
        <f>[1]остатки!$I$7</f>
        <v>0</v>
      </c>
    </row>
    <row r="20" spans="1:6" s="16" customFormat="1" ht="15" customHeight="1">
      <c r="A20" s="67">
        <v>9</v>
      </c>
      <c r="B20" s="68" t="s">
        <v>1</v>
      </c>
      <c r="C20" s="17" t="s">
        <v>30</v>
      </c>
      <c r="D20" s="17" t="s">
        <v>24</v>
      </c>
      <c r="E20" s="14"/>
      <c r="F20" s="35"/>
    </row>
    <row r="21" spans="1:6" s="16" customFormat="1" ht="12.75">
      <c r="A21" s="67"/>
      <c r="B21" s="68"/>
      <c r="C21" s="17" t="s">
        <v>27</v>
      </c>
      <c r="D21" s="17" t="s">
        <v>21</v>
      </c>
      <c r="E21" s="14"/>
      <c r="F21" s="35"/>
    </row>
    <row r="22" spans="1:6" s="16" customFormat="1" ht="15" customHeight="1">
      <c r="A22" s="67">
        <v>10</v>
      </c>
      <c r="B22" s="68" t="s">
        <v>31</v>
      </c>
      <c r="C22" s="17" t="s">
        <v>32</v>
      </c>
      <c r="D22" s="17" t="s">
        <v>24</v>
      </c>
      <c r="E22" s="14"/>
      <c r="F22" s="35"/>
    </row>
    <row r="23" spans="1:6" s="16" customFormat="1" ht="12.75">
      <c r="A23" s="67"/>
      <c r="B23" s="68"/>
      <c r="C23" s="17" t="s">
        <v>27</v>
      </c>
      <c r="D23" s="17" t="s">
        <v>21</v>
      </c>
      <c r="E23" s="35">
        <v>0</v>
      </c>
      <c r="F23" s="35"/>
    </row>
    <row r="24" spans="1:6" s="16" customFormat="1" ht="15" customHeight="1">
      <c r="A24" s="67">
        <v>12</v>
      </c>
      <c r="B24" s="68" t="s">
        <v>6</v>
      </c>
      <c r="C24" s="17" t="s">
        <v>33</v>
      </c>
      <c r="D24" s="17" t="s">
        <v>24</v>
      </c>
      <c r="E24" s="14"/>
      <c r="F24" s="35"/>
    </row>
    <row r="25" spans="1:6" s="16" customFormat="1" ht="12.75">
      <c r="A25" s="67"/>
      <c r="B25" s="68"/>
      <c r="C25" s="17" t="s">
        <v>34</v>
      </c>
      <c r="D25" s="17" t="s">
        <v>24</v>
      </c>
      <c r="E25" s="14"/>
      <c r="F25" s="35"/>
    </row>
    <row r="26" spans="1:6" s="16" customFormat="1" ht="12.75">
      <c r="A26" s="67"/>
      <c r="B26" s="68"/>
      <c r="C26" s="17" t="s">
        <v>35</v>
      </c>
      <c r="D26" s="17" t="s">
        <v>24</v>
      </c>
      <c r="E26" s="14"/>
      <c r="F26" s="35"/>
    </row>
    <row r="27" spans="1:6" s="16" customFormat="1" ht="12.75">
      <c r="A27" s="67"/>
      <c r="B27" s="68"/>
      <c r="C27" s="17" t="s">
        <v>27</v>
      </c>
      <c r="D27" s="17" t="s">
        <v>21</v>
      </c>
      <c r="E27" s="35">
        <v>0</v>
      </c>
      <c r="F27" s="35">
        <f>[1]остатки!$J$7</f>
        <v>0</v>
      </c>
    </row>
    <row r="28" spans="1:6" s="16" customFormat="1" ht="15" customHeight="1">
      <c r="A28" s="67">
        <v>13</v>
      </c>
      <c r="B28" s="68" t="s">
        <v>7</v>
      </c>
      <c r="C28" s="17" t="s">
        <v>25</v>
      </c>
      <c r="D28" s="17" t="s">
        <v>38</v>
      </c>
      <c r="E28" s="14"/>
      <c r="F28" s="35"/>
    </row>
    <row r="29" spans="1:6" s="16" customFormat="1" ht="12.75">
      <c r="A29" s="67"/>
      <c r="B29" s="68"/>
      <c r="C29" s="17" t="s">
        <v>36</v>
      </c>
      <c r="D29" s="17" t="s">
        <v>24</v>
      </c>
      <c r="E29" s="14"/>
      <c r="F29" s="35"/>
    </row>
    <row r="30" spans="1:6" s="16" customFormat="1" ht="12.75">
      <c r="A30" s="67"/>
      <c r="B30" s="68"/>
      <c r="C30" s="17" t="s">
        <v>37</v>
      </c>
      <c r="D30" s="17" t="s">
        <v>23</v>
      </c>
      <c r="E30" s="14"/>
      <c r="F30" s="35"/>
    </row>
    <row r="31" spans="1:6" s="16" customFormat="1" ht="12.75">
      <c r="A31" s="67"/>
      <c r="B31" s="68"/>
      <c r="C31" s="17" t="s">
        <v>27</v>
      </c>
      <c r="D31" s="17" t="s">
        <v>21</v>
      </c>
      <c r="E31" s="35">
        <v>0</v>
      </c>
      <c r="F31" s="35"/>
    </row>
    <row r="32" spans="1:6" s="16" customFormat="1" ht="15" customHeight="1">
      <c r="A32" s="67">
        <v>14</v>
      </c>
      <c r="B32" s="68" t="s">
        <v>8</v>
      </c>
      <c r="C32" s="17" t="s">
        <v>40</v>
      </c>
      <c r="D32" s="17" t="s">
        <v>15</v>
      </c>
      <c r="E32" s="14"/>
      <c r="F32" s="35"/>
    </row>
    <row r="33" spans="1:6" s="16" customFormat="1" ht="12.75">
      <c r="A33" s="67"/>
      <c r="B33" s="68"/>
      <c r="C33" s="17" t="s">
        <v>39</v>
      </c>
      <c r="D33" s="17" t="s">
        <v>24</v>
      </c>
      <c r="E33" s="14"/>
      <c r="F33" s="35"/>
    </row>
    <row r="34" spans="1:6" s="16" customFormat="1" ht="12.75">
      <c r="A34" s="67"/>
      <c r="B34" s="68"/>
      <c r="C34" s="17" t="s">
        <v>17</v>
      </c>
      <c r="D34" s="17" t="s">
        <v>21</v>
      </c>
      <c r="E34" s="18"/>
      <c r="F34" s="35"/>
    </row>
    <row r="35" spans="1:6" s="16" customFormat="1" ht="15" customHeight="1">
      <c r="A35" s="12">
        <v>15</v>
      </c>
      <c r="B35" s="13" t="s">
        <v>22</v>
      </c>
      <c r="C35" s="17" t="s">
        <v>27</v>
      </c>
      <c r="D35" s="14" t="s">
        <v>21</v>
      </c>
      <c r="E35" s="54">
        <f>E34+E31+E27+E23+E19+E17</f>
        <v>20415.459200000001</v>
      </c>
      <c r="F35" s="35">
        <f>[1]остатки!$K$7</f>
        <v>0</v>
      </c>
    </row>
    <row r="36" spans="1:6" s="16" customFormat="1" ht="15" customHeight="1">
      <c r="A36" s="67">
        <v>16</v>
      </c>
      <c r="B36" s="68" t="s">
        <v>9</v>
      </c>
      <c r="C36" s="5" t="s">
        <v>41</v>
      </c>
      <c r="D36" s="5" t="s">
        <v>24</v>
      </c>
      <c r="E36" s="14"/>
      <c r="F36" s="35"/>
    </row>
    <row r="37" spans="1:6" s="16" customFormat="1" ht="12.75">
      <c r="A37" s="67"/>
      <c r="B37" s="68"/>
      <c r="C37" s="5" t="s">
        <v>46</v>
      </c>
      <c r="D37" s="5" t="s">
        <v>24</v>
      </c>
      <c r="E37" s="14"/>
      <c r="F37" s="35"/>
    </row>
    <row r="38" spans="1:6" s="16" customFormat="1" ht="12.75">
      <c r="A38" s="67"/>
      <c r="B38" s="68"/>
      <c r="C38" s="5" t="s">
        <v>45</v>
      </c>
      <c r="D38" s="5" t="s">
        <v>23</v>
      </c>
      <c r="E38" s="14"/>
      <c r="F38" s="35"/>
    </row>
    <row r="39" spans="1:6" s="16" customFormat="1" ht="12.75">
      <c r="A39" s="67"/>
      <c r="B39" s="68"/>
      <c r="C39" s="5" t="s">
        <v>44</v>
      </c>
      <c r="D39" s="5" t="s">
        <v>24</v>
      </c>
      <c r="E39" s="14"/>
      <c r="F39" s="35"/>
    </row>
    <row r="40" spans="1:6" s="16" customFormat="1" ht="12.75">
      <c r="A40" s="67"/>
      <c r="B40" s="68"/>
      <c r="C40" s="5" t="s">
        <v>18</v>
      </c>
      <c r="D40" s="5" t="s">
        <v>24</v>
      </c>
      <c r="E40" s="14"/>
      <c r="F40" s="35"/>
    </row>
    <row r="41" spans="1:6" s="16" customFormat="1" ht="12.75">
      <c r="A41" s="67"/>
      <c r="B41" s="68"/>
      <c r="C41" s="3" t="s">
        <v>76</v>
      </c>
      <c r="D41" s="5" t="s">
        <v>24</v>
      </c>
      <c r="E41" s="14"/>
      <c r="F41" s="35"/>
    </row>
    <row r="42" spans="1:6" s="16" customFormat="1" ht="12.75">
      <c r="A42" s="67"/>
      <c r="B42" s="68"/>
      <c r="C42" s="17" t="s">
        <v>43</v>
      </c>
      <c r="D42" s="17" t="s">
        <v>23</v>
      </c>
      <c r="E42" s="14"/>
      <c r="F42" s="35"/>
    </row>
    <row r="43" spans="1:6" s="16" customFormat="1" ht="12.75">
      <c r="A43" s="67"/>
      <c r="B43" s="68"/>
      <c r="C43" s="17" t="s">
        <v>42</v>
      </c>
      <c r="D43" s="17" t="s">
        <v>23</v>
      </c>
      <c r="E43" s="14"/>
      <c r="F43" s="35"/>
    </row>
    <row r="44" spans="1:6" s="16" customFormat="1" ht="12.75">
      <c r="A44" s="67"/>
      <c r="B44" s="68"/>
      <c r="C44" s="17" t="s">
        <v>27</v>
      </c>
      <c r="D44" s="17" t="s">
        <v>21</v>
      </c>
      <c r="E44" s="35"/>
      <c r="F44" s="35"/>
    </row>
    <row r="45" spans="1:6" s="16" customFormat="1" ht="12.75">
      <c r="A45" s="67">
        <v>17</v>
      </c>
      <c r="B45" s="68" t="s">
        <v>10</v>
      </c>
      <c r="C45" s="17" t="s">
        <v>19</v>
      </c>
      <c r="D45" s="17" t="s">
        <v>24</v>
      </c>
      <c r="E45" s="14"/>
      <c r="F45" s="35"/>
    </row>
    <row r="46" spans="1:6" s="16" customFormat="1" ht="12.75">
      <c r="A46" s="67"/>
      <c r="B46" s="68"/>
      <c r="C46" s="5" t="s">
        <v>66</v>
      </c>
      <c r="D46" s="5" t="s">
        <v>24</v>
      </c>
      <c r="E46" s="35"/>
      <c r="F46" s="35"/>
    </row>
    <row r="47" spans="1:6" s="16" customFormat="1" ht="12.75">
      <c r="A47" s="67"/>
      <c r="B47" s="68"/>
      <c r="C47" s="17" t="s">
        <v>43</v>
      </c>
      <c r="D47" s="17" t="s">
        <v>23</v>
      </c>
      <c r="E47" s="14"/>
      <c r="F47" s="35"/>
    </row>
    <row r="48" spans="1:6" s="16" customFormat="1" ht="12.75">
      <c r="A48" s="67"/>
      <c r="B48" s="68"/>
      <c r="C48" s="17" t="s">
        <v>27</v>
      </c>
      <c r="D48" s="17" t="s">
        <v>21</v>
      </c>
      <c r="E48" s="35"/>
      <c r="F48" s="35"/>
    </row>
    <row r="49" spans="1:6" s="16" customFormat="1" ht="12.75">
      <c r="A49" s="67">
        <v>18</v>
      </c>
      <c r="B49" s="68" t="s">
        <v>11</v>
      </c>
      <c r="C49" s="17" t="s">
        <v>47</v>
      </c>
      <c r="D49" s="17" t="s">
        <v>24</v>
      </c>
      <c r="E49" s="14"/>
      <c r="F49" s="35"/>
    </row>
    <row r="50" spans="1:6" s="16" customFormat="1" ht="12.75">
      <c r="A50" s="67"/>
      <c r="B50" s="68"/>
      <c r="C50" s="19" t="s">
        <v>48</v>
      </c>
      <c r="D50" s="19" t="s">
        <v>23</v>
      </c>
      <c r="E50" s="14"/>
      <c r="F50" s="35"/>
    </row>
    <row r="51" spans="1:6" s="16" customFormat="1" ht="12.75">
      <c r="A51" s="67"/>
      <c r="B51" s="68"/>
      <c r="C51" s="17" t="s">
        <v>27</v>
      </c>
      <c r="D51" s="17" t="s">
        <v>21</v>
      </c>
      <c r="E51" s="35"/>
      <c r="F51" s="35"/>
    </row>
    <row r="52" spans="1:6" s="16" customFormat="1" ht="15" customHeight="1">
      <c r="A52" s="67">
        <v>19</v>
      </c>
      <c r="B52" s="68" t="s">
        <v>12</v>
      </c>
      <c r="C52" s="19" t="s">
        <v>49</v>
      </c>
      <c r="D52" s="19" t="s">
        <v>24</v>
      </c>
      <c r="E52" s="14"/>
      <c r="F52" s="35"/>
    </row>
    <row r="53" spans="1:6" s="16" customFormat="1" ht="12">
      <c r="A53" s="67"/>
      <c r="B53" s="68"/>
      <c r="C53" s="19" t="s">
        <v>48</v>
      </c>
      <c r="D53" s="19" t="s">
        <v>23</v>
      </c>
      <c r="E53" s="14"/>
      <c r="F53" s="15"/>
    </row>
    <row r="54" spans="1:6" s="16" customFormat="1" ht="12.75">
      <c r="A54" s="67"/>
      <c r="B54" s="68"/>
      <c r="C54" s="17" t="s">
        <v>27</v>
      </c>
      <c r="D54" s="17" t="s">
        <v>21</v>
      </c>
      <c r="E54" s="35">
        <v>12000</v>
      </c>
      <c r="F54" s="35"/>
    </row>
    <row r="55" spans="1:6" s="16" customFormat="1" ht="24.75" customHeight="1">
      <c r="A55" s="12">
        <v>20</v>
      </c>
      <c r="B55" s="20" t="s">
        <v>51</v>
      </c>
      <c r="C55" s="17" t="s">
        <v>27</v>
      </c>
      <c r="D55" s="17" t="s">
        <v>21</v>
      </c>
      <c r="E55" s="35">
        <f>E13*0.1</f>
        <v>5415.4592000000011</v>
      </c>
      <c r="F55" s="35"/>
    </row>
    <row r="56" spans="1:6" s="16" customFormat="1" ht="15" customHeight="1">
      <c r="A56" s="12">
        <v>21</v>
      </c>
      <c r="B56" s="20" t="s">
        <v>13</v>
      </c>
      <c r="C56" s="17" t="s">
        <v>27</v>
      </c>
      <c r="D56" s="17" t="s">
        <v>21</v>
      </c>
      <c r="E56" s="35">
        <f>E13*0.2</f>
        <v>10830.918400000002</v>
      </c>
      <c r="F56" s="10"/>
    </row>
    <row r="57" spans="1:6" s="16" customFormat="1" ht="15" customHeight="1">
      <c r="A57" s="12">
        <v>22</v>
      </c>
      <c r="B57" s="13" t="s">
        <v>14</v>
      </c>
      <c r="C57" s="21" t="s">
        <v>27</v>
      </c>
      <c r="D57" s="21" t="s">
        <v>21</v>
      </c>
      <c r="E57" s="54">
        <f>E56+E54+E51+E48+E44+E55</f>
        <v>28246.377600000003</v>
      </c>
      <c r="F57" s="55"/>
    </row>
    <row r="58" spans="1:6" s="23" customFormat="1" ht="15" customHeight="1">
      <c r="A58" s="22">
        <v>23</v>
      </c>
      <c r="B58" s="69" t="s">
        <v>71</v>
      </c>
      <c r="C58" s="70"/>
      <c r="D58" s="21" t="s">
        <v>21</v>
      </c>
      <c r="E58" s="54">
        <f>E57+E35</f>
        <v>48661.836800000005</v>
      </c>
      <c r="F58" s="8"/>
    </row>
    <row r="59" spans="1:6" s="16" customFormat="1" ht="15" hidden="1" customHeight="1">
      <c r="A59" s="12"/>
      <c r="B59" s="82" t="s">
        <v>75</v>
      </c>
      <c r="C59" s="83"/>
      <c r="D59" s="24" t="s">
        <v>21</v>
      </c>
      <c r="E59" s="35"/>
      <c r="F59" s="35"/>
    </row>
    <row r="60" spans="1:6" hidden="1">
      <c r="A60" s="36"/>
      <c r="B60" s="37" t="s">
        <v>57</v>
      </c>
      <c r="C60" s="6"/>
      <c r="D60" s="6" t="s">
        <v>21</v>
      </c>
      <c r="E60" s="35"/>
      <c r="F60" s="15"/>
    </row>
    <row r="61" spans="1:6" ht="15" customHeight="1">
      <c r="B61" s="76" t="s">
        <v>61</v>
      </c>
      <c r="C61" s="76"/>
      <c r="D61" s="25"/>
    </row>
    <row r="62" spans="1:6">
      <c r="B62" s="26" t="s">
        <v>62</v>
      </c>
      <c r="C62" s="33"/>
      <c r="D62" s="72" t="s">
        <v>64</v>
      </c>
      <c r="E62" s="72"/>
    </row>
    <row r="63" spans="1:6">
      <c r="B63" s="26" t="s">
        <v>63</v>
      </c>
      <c r="C63" s="38"/>
      <c r="D63" s="72" t="s">
        <v>65</v>
      </c>
      <c r="E63" s="72"/>
    </row>
    <row r="64" spans="1:6">
      <c r="B64" s="26" t="s">
        <v>52</v>
      </c>
      <c r="C64" s="26"/>
      <c r="D64" s="25"/>
    </row>
    <row r="65" spans="2:4">
      <c r="B65" s="66" t="s">
        <v>53</v>
      </c>
      <c r="C65" s="66"/>
      <c r="D65" s="29"/>
    </row>
    <row r="66" spans="2:4">
      <c r="B66" s="30" t="s">
        <v>54</v>
      </c>
      <c r="C66" s="31"/>
      <c r="D66" s="32"/>
    </row>
    <row r="67" spans="2:4">
      <c r="B67" s="34" t="s">
        <v>54</v>
      </c>
      <c r="C67" s="31"/>
      <c r="D67" s="32"/>
    </row>
    <row r="68" spans="2:4">
      <c r="B68" s="27" t="s">
        <v>55</v>
      </c>
      <c r="C68" s="28"/>
      <c r="D68" s="29"/>
    </row>
  </sheetData>
  <mergeCells count="38">
    <mergeCell ref="D63:E63"/>
    <mergeCell ref="C1:F1"/>
    <mergeCell ref="C2:F2"/>
    <mergeCell ref="C3:F3"/>
    <mergeCell ref="A5:E5"/>
    <mergeCell ref="B61:C61"/>
    <mergeCell ref="B6:C6"/>
    <mergeCell ref="B14:C14"/>
    <mergeCell ref="A15:A17"/>
    <mergeCell ref="A18:A19"/>
    <mergeCell ref="A20:A21"/>
    <mergeCell ref="A24:A27"/>
    <mergeCell ref="A28:A31"/>
    <mergeCell ref="B15:B17"/>
    <mergeCell ref="B59:C59"/>
    <mergeCell ref="A52:A54"/>
    <mergeCell ref="C4:F4"/>
    <mergeCell ref="D62:E62"/>
    <mergeCell ref="B18:B19"/>
    <mergeCell ref="B20:B21"/>
    <mergeCell ref="A45:A48"/>
    <mergeCell ref="B11:C11"/>
    <mergeCell ref="B12:C12"/>
    <mergeCell ref="B13:C13"/>
    <mergeCell ref="B65:C65"/>
    <mergeCell ref="A49:A51"/>
    <mergeCell ref="B22:B23"/>
    <mergeCell ref="B45:B48"/>
    <mergeCell ref="B49:B51"/>
    <mergeCell ref="B32:B34"/>
    <mergeCell ref="B36:B44"/>
    <mergeCell ref="A36:A44"/>
    <mergeCell ref="B24:B27"/>
    <mergeCell ref="B28:B31"/>
    <mergeCell ref="A32:A34"/>
    <mergeCell ref="B52:B54"/>
    <mergeCell ref="A22:A23"/>
    <mergeCell ref="B58:C58"/>
  </mergeCells>
  <printOptions horizontalCentered="1"/>
  <pageMargins left="0.51181102362204722" right="0.31496062992125984" top="0.35433070866141736" bottom="0.35433070866141736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2013-04-03T06:39:55Z</dcterms:modified>
</cp:coreProperties>
</file>