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<sst xmlns="http://schemas.openxmlformats.org/spreadsheetml/2006/main" count="6863" uniqueCount="1321">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</sst>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10">
          <cell r="AU10">
            <v>16237.68</v>
          </cell>
        </row>
        <row r="11">
          <cell r="AU11">
            <v>281.16000000000003</v>
          </cell>
        </row>
      </sheetData>
      <sheetData sheetId="2">
        <row r="10">
          <cell r="AU10">
            <v>15056.57</v>
          </cell>
        </row>
        <row r="11">
          <cell r="AU11">
            <v>1880.31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77" t="s">
        <v>0</v>
      </c>
      <c r="C1" s="78"/>
      <c r="D1" s="78"/>
      <c r="E1" s="33">
        <v>52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9" t="s">
        <v>1</v>
      </c>
      <c r="C2" s="80"/>
      <c r="D2" s="81"/>
      <c r="E2" s="36" t="s">
        <v>47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6" t="s">
        <v>1209</v>
      </c>
      <c r="C3" s="82"/>
      <c r="D3" s="82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6" t="s">
        <v>1210</v>
      </c>
      <c r="C4" s="82"/>
      <c r="D4" s="82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6" t="s">
        <v>1211</v>
      </c>
      <c r="C5" s="82"/>
      <c r="D5" s="82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83" t="s">
        <v>1213</v>
      </c>
      <c r="C6" s="84"/>
      <c r="D6" s="84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6" t="s">
        <v>1214</v>
      </c>
      <c r="C7" s="82"/>
      <c r="D7" s="82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6" t="s">
        <v>1215</v>
      </c>
      <c r="C8" s="82"/>
      <c r="D8" s="82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6" t="s">
        <v>1216</v>
      </c>
      <c r="C9" s="82"/>
      <c r="D9" s="82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85" t="s">
        <v>1217</v>
      </c>
      <c r="C10" s="86"/>
      <c r="D10" s="86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6" t="s">
        <v>1218</v>
      </c>
      <c r="C11" s="82"/>
      <c r="D11" s="82"/>
      <c r="E11" s="45">
        <f>'[1]Начислено 2012'!AU10</f>
        <v>16237.68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6" t="s">
        <v>1219</v>
      </c>
      <c r="C12" s="76"/>
      <c r="D12" s="76"/>
      <c r="E12" s="45">
        <f>'[1]Начислено 2012'!AU9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6" t="s">
        <v>1220</v>
      </c>
      <c r="C13" s="76"/>
      <c r="D13" s="76"/>
      <c r="E13" s="45">
        <f>'[1]Начислено 2012'!AU8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6" t="s">
        <v>1221</v>
      </c>
      <c r="C14" s="76"/>
      <c r="D14" s="76"/>
      <c r="E14" s="45">
        <f>'[1]Начислено 2012'!AU6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6" t="s">
        <v>1222</v>
      </c>
      <c r="C15" s="76"/>
      <c r="D15" s="76"/>
      <c r="E15" s="45">
        <f>'[1]Начислено 2012'!AU11</f>
        <v>281.16000000000003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6" t="s">
        <v>1223</v>
      </c>
      <c r="C16" s="76"/>
      <c r="D16" s="76"/>
      <c r="E16" s="45">
        <f>'[1]Начислено 2012'!AU7</f>
        <v>0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6" t="s">
        <v>1224</v>
      </c>
      <c r="C17" s="82"/>
      <c r="D17" s="82"/>
      <c r="E17" s="45">
        <f>E11+E12</f>
        <v>16237.68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85" t="s">
        <v>1225</v>
      </c>
      <c r="C18" s="85"/>
      <c r="D18" s="87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88" t="s">
        <v>1226</v>
      </c>
      <c r="C19" s="89"/>
      <c r="D19" s="82"/>
      <c r="E19" s="46">
        <f>'[1]Оплачено 2012'!AU10</f>
        <v>15056.57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88" t="s">
        <v>1227</v>
      </c>
      <c r="C20" s="89"/>
      <c r="D20" s="82"/>
      <c r="E20" s="46">
        <f>'[1]Оплачено 2012'!AU9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88" t="s">
        <v>1228</v>
      </c>
      <c r="C21" s="89"/>
      <c r="D21" s="82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6" t="s">
        <v>1220</v>
      </c>
      <c r="C22" s="76"/>
      <c r="D22" s="76"/>
      <c r="E22" s="46">
        <f>'[1]Оплачено 2012'!AU8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6" t="s">
        <v>1221</v>
      </c>
      <c r="C23" s="76"/>
      <c r="D23" s="76"/>
      <c r="E23" s="46">
        <f>'[1]Оплачено 2012'!AU6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6" t="s">
        <v>1222</v>
      </c>
      <c r="C24" s="76"/>
      <c r="D24" s="76"/>
      <c r="E24" s="46">
        <f>'[1]Оплачено 2012'!AU11</f>
        <v>1880.31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6" t="s">
        <v>1223</v>
      </c>
      <c r="C25" s="76"/>
      <c r="D25" s="76"/>
      <c r="E25" s="46">
        <f>'[1]Оплачено 2012'!AU7</f>
        <v>0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88" t="s">
        <v>1229</v>
      </c>
      <c r="C26" s="89"/>
      <c r="D26" s="82"/>
      <c r="E26" s="46">
        <f>[1]Бюджет!AU4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92" t="s">
        <v>1230</v>
      </c>
      <c r="C27" s="93"/>
      <c r="D27" s="82"/>
      <c r="E27" s="46">
        <f>SUM(E19:E26)</f>
        <v>16936.88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94" t="s">
        <v>1231</v>
      </c>
      <c r="C28" s="95"/>
      <c r="D28" s="96"/>
      <c r="E28" s="46">
        <f>E27*0.02</f>
        <v>338.73760000000004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97" t="s">
        <v>1232</v>
      </c>
      <c r="C29" s="98"/>
      <c r="D29" s="82"/>
      <c r="E29" s="46">
        <f>E19+E20+E21+E26-E28</f>
        <v>14717.832399999999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99"/>
      <c r="C30" s="100"/>
      <c r="D30" s="10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90" t="s">
        <v>1233</v>
      </c>
      <c r="C31" s="90"/>
      <c r="D31" s="91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6291.8855999999996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318.24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318.24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9082.8503999999994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5344.2000000000007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170.71827223100001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3567.9321277689996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1357.1999999999998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26451.266399999997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2015-03-24T04:31:14Z</dcterms:modified>
</cp:coreProperties>
</file>