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27" i="1" s="1"/>
  <c r="E28" i="1" s="1"/>
  <c r="E16" i="1"/>
  <c r="E15" i="1"/>
  <c r="E14" i="1"/>
  <c r="E13" i="1"/>
  <c r="E12" i="1"/>
  <c r="E11" i="1"/>
  <c r="E17" i="1" s="1"/>
  <c r="E29" i="1" l="1"/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<sst xmlns="http://schemas.openxmlformats.org/spreadsheetml/2006/main" count="6863" uniqueCount="1321">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</sst>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1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7">
          <cell r="WK7">
            <v>194.18</v>
          </cell>
        </row>
        <row r="8">
          <cell r="WK8">
            <v>1191.43</v>
          </cell>
        </row>
        <row r="10">
          <cell r="WK10">
            <v>583.87</v>
          </cell>
        </row>
        <row r="11">
          <cell r="WK11">
            <v>168.22</v>
          </cell>
        </row>
      </sheetData>
      <sheetData sheetId="2">
        <row r="6">
          <cell r="WK6">
            <v>2808.06</v>
          </cell>
        </row>
        <row r="7">
          <cell r="WK7">
            <v>504.78</v>
          </cell>
        </row>
        <row r="8">
          <cell r="WK8">
            <v>2452.94</v>
          </cell>
        </row>
        <row r="10">
          <cell r="WK10">
            <v>1202.08</v>
          </cell>
        </row>
        <row r="11">
          <cell r="WK11">
            <v>372.94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7109375" style="37" bestFit="1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93" t="s">
        <v>0</v>
      </c>
      <c r="C1" s="94"/>
      <c r="D1" s="94"/>
      <c r="E1" s="33">
        <v>614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95" t="s">
        <v>1</v>
      </c>
      <c r="C2" s="96"/>
      <c r="D2" s="97"/>
      <c r="E2" s="35" t="s">
        <v>609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7" t="s">
        <v>1209</v>
      </c>
      <c r="C3" s="80"/>
      <c r="D3" s="80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7" t="s">
        <v>1210</v>
      </c>
      <c r="C4" s="80"/>
      <c r="D4" s="80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7" t="s">
        <v>1211</v>
      </c>
      <c r="C5" s="80"/>
      <c r="D5" s="80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98" t="s">
        <v>1213</v>
      </c>
      <c r="C6" s="99"/>
      <c r="D6" s="99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7" t="s">
        <v>1214</v>
      </c>
      <c r="C7" s="80"/>
      <c r="D7" s="80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7" t="s">
        <v>1215</v>
      </c>
      <c r="C8" s="80"/>
      <c r="D8" s="80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7" t="s">
        <v>1216</v>
      </c>
      <c r="C9" s="80"/>
      <c r="D9" s="80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91" t="s">
        <v>1217</v>
      </c>
      <c r="C10" s="100"/>
      <c r="D10" s="100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7" t="s">
        <v>1218</v>
      </c>
      <c r="C11" s="80"/>
      <c r="D11" s="80"/>
      <c r="E11" s="44">
        <f>'[1]Начислено 2012'!WK10</f>
        <v>583.87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7" t="s">
        <v>1219</v>
      </c>
      <c r="C12" s="77"/>
      <c r="D12" s="77"/>
      <c r="E12" s="44">
        <f>'[1]Начислено 2012'!WK9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7" t="s">
        <v>1220</v>
      </c>
      <c r="C13" s="77"/>
      <c r="D13" s="77"/>
      <c r="E13" s="44">
        <f>'[1]Начислено 2012'!WK8</f>
        <v>1191.43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7" t="s">
        <v>1221</v>
      </c>
      <c r="C14" s="77"/>
      <c r="D14" s="77"/>
      <c r="E14" s="44">
        <f>'[1]Начислено 2012'!WK6</f>
        <v>0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7" t="s">
        <v>1222</v>
      </c>
      <c r="C15" s="77"/>
      <c r="D15" s="77"/>
      <c r="E15" s="44">
        <f>'[1]Начислено 2012'!WK11</f>
        <v>168.22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7" t="s">
        <v>1223</v>
      </c>
      <c r="C16" s="77"/>
      <c r="D16" s="77"/>
      <c r="E16" s="44">
        <f>'[1]Начислено 2012'!WK7</f>
        <v>194.18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7" t="s">
        <v>1224</v>
      </c>
      <c r="C17" s="80"/>
      <c r="D17" s="80"/>
      <c r="E17" s="44">
        <f>E11+E12</f>
        <v>583.87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91" t="s">
        <v>1225</v>
      </c>
      <c r="C18" s="91"/>
      <c r="D18" s="92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78" t="s">
        <v>1226</v>
      </c>
      <c r="C19" s="79"/>
      <c r="D19" s="80"/>
      <c r="E19" s="45">
        <f>'[1]Оплачено 2012'!WK10</f>
        <v>1202.08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78" t="s">
        <v>1227</v>
      </c>
      <c r="C20" s="79"/>
      <c r="D20" s="80"/>
      <c r="E20" s="45">
        <f>'[1]Оплачено 2012'!WK9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78" t="s">
        <v>1228</v>
      </c>
      <c r="C21" s="79"/>
      <c r="D21" s="80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7" t="s">
        <v>1220</v>
      </c>
      <c r="C22" s="77"/>
      <c r="D22" s="77"/>
      <c r="E22" s="45">
        <f>'[1]Оплачено 2012'!WK8</f>
        <v>2452.94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7" t="s">
        <v>1221</v>
      </c>
      <c r="C23" s="77"/>
      <c r="D23" s="77"/>
      <c r="E23" s="45">
        <f>'[1]Оплачено 2012'!WK6</f>
        <v>2808.06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7" t="s">
        <v>1222</v>
      </c>
      <c r="C24" s="77"/>
      <c r="D24" s="77"/>
      <c r="E24" s="45">
        <f>'[1]Оплачено 2012'!WK11</f>
        <v>372.94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7" t="s">
        <v>1223</v>
      </c>
      <c r="C25" s="77"/>
      <c r="D25" s="77"/>
      <c r="E25" s="45">
        <f>'[1]Оплачено 2012'!WK7</f>
        <v>504.78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78" t="s">
        <v>1229</v>
      </c>
      <c r="C26" s="79"/>
      <c r="D26" s="80"/>
      <c r="E26" s="45">
        <f>[1]Бюджет!WK4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81" t="s">
        <v>1230</v>
      </c>
      <c r="C27" s="82"/>
      <c r="D27" s="80"/>
      <c r="E27" s="45">
        <f>SUM(E19:E26)</f>
        <v>7340.7999999999993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83" t="s">
        <v>1231</v>
      </c>
      <c r="C28" s="84"/>
      <c r="D28" s="85"/>
      <c r="E28" s="45">
        <f>E27*0.02</f>
        <v>146.816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86" t="s">
        <v>1232</v>
      </c>
      <c r="C29" s="87"/>
      <c r="D29" s="80"/>
      <c r="E29" s="45">
        <f>E19+E20+E21+E26-E28</f>
        <v>1055.2639999999999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88"/>
      <c r="C30" s="89"/>
      <c r="D30" s="9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75" t="s">
        <v>1233</v>
      </c>
      <c r="C31" s="75"/>
      <c r="D31" s="76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>
        <v>0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0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0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0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0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>
        <v>0</v>
      </c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-8278.6854838709678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0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0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>
        <v>8278.6854838709678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0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>
        <f>SUM(E33:E46)</f>
        <v>0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2015-03-24T10:52:51Z</dcterms:modified>
</cp:coreProperties>
</file>