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нов.ред.прил.2" sheetId="1" r:id="rId1"/>
  </sheets>
  <calcPr calcId="144525"/>
</workbook>
</file>

<file path=xl/calcChain.xml><?xml version="1.0" encoding="utf-8"?>
<calcChain xmlns="http://schemas.openxmlformats.org/spreadsheetml/2006/main">
  <c r="D40" i="1" l="1"/>
  <c r="D38" i="1"/>
  <c r="F37" i="1"/>
  <c r="E37" i="1"/>
  <c r="E38" i="1" s="1"/>
  <c r="B37" i="1"/>
  <c r="L35" i="1"/>
  <c r="D35" i="1"/>
  <c r="E35" i="1" s="1"/>
  <c r="F33" i="1"/>
  <c r="E33" i="1"/>
  <c r="H32" i="1"/>
  <c r="G32" i="1"/>
  <c r="F31" i="1"/>
  <c r="E31" i="1"/>
  <c r="F30" i="1"/>
  <c r="E30" i="1"/>
  <c r="F29" i="1"/>
  <c r="E29" i="1"/>
  <c r="F28" i="1"/>
  <c r="E28" i="1"/>
  <c r="F27" i="1"/>
  <c r="F26" i="1"/>
  <c r="E26" i="1"/>
  <c r="F25" i="1"/>
  <c r="F24" i="1"/>
  <c r="E24" i="1"/>
  <c r="F23" i="1"/>
  <c r="F22" i="1"/>
  <c r="E22" i="1"/>
  <c r="F21" i="1"/>
  <c r="H20" i="1" s="1"/>
  <c r="G20" i="1"/>
  <c r="F19" i="1"/>
  <c r="E19" i="1"/>
  <c r="F18" i="1"/>
  <c r="E18" i="1"/>
  <c r="F17" i="1"/>
  <c r="E17" i="1"/>
  <c r="F16" i="1"/>
  <c r="E16" i="1"/>
  <c r="F15" i="1"/>
  <c r="E15" i="1"/>
  <c r="H14" i="1"/>
  <c r="G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H6" i="1"/>
  <c r="G6" i="1"/>
  <c r="F5" i="1"/>
  <c r="F35" i="1" s="1"/>
  <c r="E5" i="1"/>
  <c r="H4" i="1"/>
  <c r="H34" i="1" s="1"/>
  <c r="G4" i="1"/>
  <c r="G34" i="1" s="1"/>
  <c r="E41" i="1" l="1"/>
  <c r="H40" i="1"/>
  <c r="H38" i="1"/>
  <c r="K35" i="1"/>
  <c r="H37" i="1"/>
  <c r="D41" i="1"/>
</calcChain>
</file>

<file path=xl/sharedStrings.xml><?xml version="1.0" encoding="utf-8"?>
<sst xmlns="http://schemas.openxmlformats.org/spreadsheetml/2006/main" count="85" uniqueCount="57">
  <si>
    <t xml:space="preserve">обязательных работ и услуг по содержанию и ремонту общего имущества собственников помещений в многоквартирном доме, являющегося объектом конкурса </t>
  </si>
  <si>
    <t>Периодичность</t>
  </si>
  <si>
    <t>Годовая плата, руб.</t>
  </si>
  <si>
    <t>Стоимость
на 1 кв. м общ. площади в месяц, руб.</t>
  </si>
  <si>
    <t>Стоимость
на 1 кв. м общ. площади в месяц для собственников после отказа от уборки, руб.</t>
  </si>
  <si>
    <t>I. Содержание помещений общего пользования</t>
  </si>
  <si>
    <t>1. Подметание полов во всех помещениях общего пользования</t>
  </si>
  <si>
    <t>раз(а) в неделю</t>
  </si>
  <si>
    <t>м2</t>
  </si>
  <si>
    <t>II. Уборка земельного участка, входящего в состав общего имущества многоквартирного дома</t>
  </si>
  <si>
    <t>5. Подметание земельного участка в летний период</t>
  </si>
  <si>
    <t>6. Уборка мусора с газона</t>
  </si>
  <si>
    <t>7. Уборка мусора на контейнерных площадках</t>
  </si>
  <si>
    <t>8. Сдвижка и подметание снега при отсутствии снегопадов</t>
  </si>
  <si>
    <t>9. Сдвижка и подметание снега при снегопаде</t>
  </si>
  <si>
    <r>
      <t xml:space="preserve">по мере необходимости. Начало работ не позднее </t>
    </r>
    <r>
      <rPr>
        <b/>
        <sz val="9"/>
        <color indexed="10"/>
        <rFont val="Times New Roman"/>
        <family val="1"/>
        <charset val="204"/>
      </rPr>
      <t xml:space="preserve">3 часов </t>
    </r>
    <r>
      <rPr>
        <sz val="9"/>
        <color indexed="10"/>
        <rFont val="Times New Roman"/>
        <family val="1"/>
        <charset val="204"/>
      </rPr>
      <t>после начала снегопада</t>
    </r>
  </si>
  <si>
    <t>10. Вывоз жидких бытовых отходов</t>
  </si>
  <si>
    <t>раз(а) в год</t>
  </si>
  <si>
    <t>11. Вывоз твердых бытовых отходов</t>
  </si>
  <si>
    <t>III. Подготовка многоквартирного дома к сезонной эксплуатации</t>
  </si>
  <si>
    <t>12. Укрепление водосточных труб, колен и воронок</t>
  </si>
  <si>
    <t>13. Консервация и расконсервация системы отопления. Осмотр системы. Составление описи недостатков. Проведение необходимых ремонтных работ. Промывка системы.</t>
  </si>
  <si>
    <t>1,71
9,40
1</t>
  </si>
  <si>
    <t>пог.м
пог.м
м3</t>
  </si>
  <si>
    <t>14. Замена разбитых стекол окон и дверей в помещениях общего пользования</t>
  </si>
  <si>
    <t>по мере необходимости в течение недели</t>
  </si>
  <si>
    <t>15. Проверка состояния и ремонт продухов в цоколях зданий,  ремонт и укрепление входных дверей</t>
  </si>
  <si>
    <t>0,82
679,5</t>
  </si>
  <si>
    <t>м2
дверь</t>
  </si>
  <si>
    <t>16. Подготовка теплового пункта к отопительному периоду</t>
  </si>
  <si>
    <t>раз(а) в 3 года</t>
  </si>
  <si>
    <t>пог.м</t>
  </si>
  <si>
    <t>IV. Проведение технических осмотров и мелкий ремонт</t>
  </si>
  <si>
    <t>17. Проведение технических осмотров и устранение незначительных неисправностей в системах вентиляции, дымоудаления, электротехнических устройств</t>
  </si>
  <si>
    <t xml:space="preserve">Проверка исправности канализационных вытяжек в год. </t>
  </si>
  <si>
    <t>квартира</t>
  </si>
  <si>
    <t>раз(а) в год.</t>
  </si>
  <si>
    <r>
      <t xml:space="preserve">Проверка наличия тяги в дымовентиляционных каналах </t>
    </r>
    <r>
      <rPr>
        <sz val="9"/>
        <color indexed="10"/>
        <rFont val="Times New Roman"/>
        <family val="1"/>
        <charset val="204"/>
      </rPr>
      <t>(дымоходах)</t>
    </r>
  </si>
  <si>
    <t>Проверка заземления оболочки электрокабеля</t>
  </si>
  <si>
    <t>Замеры сопротивления изоляции проводов</t>
  </si>
  <si>
    <t>0,88
5,04</t>
  </si>
  <si>
    <t>м2
пог.м</t>
  </si>
  <si>
    <t>18. Аварийное обслуживание</t>
  </si>
  <si>
    <t>постоянно на системах водоснабжения, теплоснабжения, газоснабжения, канализации, энергоснабжения</t>
  </si>
  <si>
    <t>19. Дератизация</t>
  </si>
  <si>
    <t>20. Дезинсекция</t>
  </si>
  <si>
    <t>V. Управленческие расходы</t>
  </si>
  <si>
    <t>21. Управленческие расходы</t>
  </si>
  <si>
    <t>VI. Всего расходы</t>
  </si>
  <si>
    <t>22. Итого</t>
  </si>
  <si>
    <t>изменена площадь</t>
  </si>
  <si>
    <t>конкурс 2008</t>
  </si>
  <si>
    <t>без НДС</t>
  </si>
  <si>
    <t>пост</t>
  </si>
  <si>
    <t>субсидия</t>
  </si>
  <si>
    <t>пост без НДС</t>
  </si>
  <si>
    <t>Профсоюзная,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</si>
</sst>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_(&quot;$&quot;* #,##0.00_);_(&quot;$&quot;* \(#,##0.00\);_(&quot;$&quot;* &quot;-&quot;??_);_(@_)"/>
    <numFmt numFmtId="166" formatCode="0.0"/>
  </numFmts>
  <fonts count="13" x14ac:knownFonts="1">
    <font>
      <sz val="10"/>
      <name val="Arial"/>
    </font>
    <font>
      <sz val="10"/>
      <name val="Arial"/>
    </font>
    <font>
      <b/>
      <sz val="9"/>
      <name val="Times New Roman"/>
      <family val="1"/>
      <charset val="204"/>
    </font>
    <font>
      <b/>
      <sz val="9"/>
      <color indexed="14"/>
      <name val="Times New Roman"/>
      <family val="1"/>
    </font>
    <font>
      <sz val="9"/>
      <color indexed="14"/>
      <name val="Times New Roman"/>
      <family val="1"/>
    </font>
    <font>
      <sz val="9"/>
      <name val="Arial"/>
      <family val="2"/>
      <charset val="204"/>
    </font>
    <font>
      <b/>
      <sz val="9"/>
      <color indexed="10"/>
      <name val="Times New Roman"/>
      <family val="1"/>
    </font>
    <font>
      <sz val="9"/>
      <name val="Times New Roman"/>
      <family val="1"/>
      <charset val="204"/>
    </font>
    <font>
      <b/>
      <sz val="9"/>
      <name val="Times New Roman"/>
      <family val="1"/>
    </font>
    <font>
      <sz val="9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9"/>
      <color indexed="10"/>
      <name val="Times New Roman"/>
      <family val="1"/>
    </font>
    <font>
      <b/>
      <sz val="9"/>
      <color indexed="14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 applyAlignment="1">
      <alignment horizontal="center" wrapText="1"/>
    </xf>
    <xf numFmtId="0" fontId="2" fillId="2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/>
    <xf numFmtId="0" fontId="2" fillId="2" borderId="1" xfId="0" applyFont="1" applyFill="1" applyBorder="1" applyAlignment="1"/>
    <xf numFmtId="0" fontId="6" fillId="3" borderId="2" xfId="0" applyFont="1" applyFill="1" applyBorder="1"/>
    <xf numFmtId="0" fontId="3" fillId="3" borderId="2" xfId="0" applyFont="1" applyFill="1" applyBorder="1"/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2" fillId="4" borderId="4" xfId="0" applyFont="1" applyFill="1" applyBorder="1" applyAlignment="1">
      <alignment vertical="top"/>
    </xf>
    <xf numFmtId="0" fontId="2" fillId="4" borderId="5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164" fontId="2" fillId="4" borderId="2" xfId="0" applyNumberFormat="1" applyFont="1" applyFill="1" applyBorder="1" applyAlignment="1">
      <alignment horizontal="center" vertical="top" wrapText="1"/>
    </xf>
    <xf numFmtId="43" fontId="8" fillId="4" borderId="2" xfId="0" applyNumberFormat="1" applyFont="1" applyFill="1" applyBorder="1"/>
    <xf numFmtId="0" fontId="7" fillId="0" borderId="0" xfId="0" applyFont="1" applyFill="1"/>
    <xf numFmtId="0" fontId="7" fillId="0" borderId="8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center"/>
    </xf>
    <xf numFmtId="0" fontId="7" fillId="0" borderId="0" xfId="0" applyFont="1" applyFill="1" applyBorder="1"/>
    <xf numFmtId="43" fontId="7" fillId="0" borderId="9" xfId="1" applyNumberFormat="1" applyFont="1" applyFill="1" applyBorder="1" applyAlignment="1"/>
    <xf numFmtId="43" fontId="7" fillId="0" borderId="10" xfId="0" applyNumberFormat="1" applyFont="1" applyFill="1" applyBorder="1"/>
    <xf numFmtId="43" fontId="7" fillId="0" borderId="0" xfId="0" applyNumberFormat="1" applyFont="1" applyFill="1" applyBorder="1"/>
    <xf numFmtId="0" fontId="2" fillId="5" borderId="9" xfId="0" applyFont="1" applyFill="1" applyBorder="1" applyAlignment="1">
      <alignment vertical="top"/>
    </xf>
    <xf numFmtId="0" fontId="2" fillId="5" borderId="6" xfId="0" applyFont="1" applyFill="1" applyBorder="1" applyAlignment="1">
      <alignment vertical="top"/>
    </xf>
    <xf numFmtId="43" fontId="2" fillId="5" borderId="5" xfId="0" applyNumberFormat="1" applyFont="1" applyFill="1" applyBorder="1" applyAlignment="1">
      <alignment vertical="top"/>
    </xf>
    <xf numFmtId="0" fontId="2" fillId="5" borderId="5" xfId="0" applyFont="1" applyFill="1" applyBorder="1" applyAlignment="1">
      <alignment vertical="top"/>
    </xf>
    <xf numFmtId="0" fontId="2" fillId="5" borderId="3" xfId="0" applyFont="1" applyFill="1" applyBorder="1" applyAlignment="1">
      <alignment vertical="top"/>
    </xf>
    <xf numFmtId="164" fontId="8" fillId="5" borderId="2" xfId="0" applyNumberFormat="1" applyFont="1" applyFill="1" applyBorder="1"/>
    <xf numFmtId="43" fontId="8" fillId="5" borderId="2" xfId="0" applyNumberFormat="1" applyFont="1" applyFill="1" applyBorder="1"/>
    <xf numFmtId="0" fontId="7" fillId="0" borderId="9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center"/>
    </xf>
    <xf numFmtId="0" fontId="7" fillId="0" borderId="7" xfId="0" applyFont="1" applyFill="1" applyBorder="1"/>
    <xf numFmtId="43" fontId="7" fillId="0" borderId="10" xfId="1" applyNumberFormat="1" applyFont="1" applyFill="1" applyBorder="1" applyAlignment="1"/>
    <xf numFmtId="43" fontId="7" fillId="0" borderId="8" xfId="1" applyNumberFormat="1" applyFont="1" applyFill="1" applyBorder="1" applyAlignment="1"/>
    <xf numFmtId="43" fontId="7" fillId="0" borderId="11" xfId="0" applyNumberFormat="1" applyFont="1" applyFill="1" applyBorder="1"/>
    <xf numFmtId="0" fontId="7" fillId="0" borderId="2" xfId="0" applyFont="1" applyFill="1" applyBorder="1" applyAlignment="1">
      <alignment horizontal="center"/>
    </xf>
    <xf numFmtId="2" fontId="7" fillId="0" borderId="0" xfId="0" applyNumberFormat="1" applyFont="1" applyFill="1" applyAlignment="1"/>
    <xf numFmtId="0" fontId="7" fillId="0" borderId="0" xfId="0" applyFont="1" applyFill="1" applyAlignment="1"/>
    <xf numFmtId="0" fontId="7" fillId="0" borderId="12" xfId="0" applyFont="1" applyFill="1" applyBorder="1"/>
    <xf numFmtId="43" fontId="7" fillId="0" borderId="11" xfId="1" applyNumberFormat="1" applyFont="1" applyFill="1" applyBorder="1" applyAlignment="1"/>
    <xf numFmtId="0" fontId="7" fillId="0" borderId="8" xfId="0" applyFont="1" applyFill="1" applyBorder="1"/>
    <xf numFmtId="0" fontId="9" fillId="0" borderId="12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/>
    <xf numFmtId="43" fontId="7" fillId="0" borderId="15" xfId="1" applyNumberFormat="1" applyFont="1" applyFill="1" applyBorder="1" applyAlignment="1"/>
    <xf numFmtId="43" fontId="7" fillId="0" borderId="13" xfId="1" applyNumberFormat="1" applyFont="1" applyFill="1" applyBorder="1" applyAlignment="1"/>
    <xf numFmtId="0" fontId="2" fillId="6" borderId="13" xfId="0" applyFont="1" applyFill="1" applyBorder="1" applyAlignment="1">
      <alignment vertical="top"/>
    </xf>
    <xf numFmtId="0" fontId="2" fillId="6" borderId="1" xfId="0" applyFont="1" applyFill="1" applyBorder="1" applyAlignment="1">
      <alignment vertical="top"/>
    </xf>
    <xf numFmtId="43" fontId="2" fillId="6" borderId="1" xfId="0" applyNumberFormat="1" applyFont="1" applyFill="1" applyBorder="1" applyAlignment="1">
      <alignment vertical="top"/>
    </xf>
    <xf numFmtId="0" fontId="2" fillId="6" borderId="5" xfId="0" applyFont="1" applyFill="1" applyBorder="1" applyAlignment="1">
      <alignment vertical="top"/>
    </xf>
    <xf numFmtId="0" fontId="2" fillId="6" borderId="3" xfId="0" applyFont="1" applyFill="1" applyBorder="1" applyAlignment="1">
      <alignment vertical="top"/>
    </xf>
    <xf numFmtId="164" fontId="8" fillId="6" borderId="2" xfId="0" applyNumberFormat="1" applyFont="1" applyFill="1" applyBorder="1"/>
    <xf numFmtId="43" fontId="8" fillId="6" borderId="2" xfId="0" applyNumberFormat="1" applyFont="1" applyFill="1" applyBorder="1"/>
    <xf numFmtId="43" fontId="7" fillId="0" borderId="12" xfId="1" applyNumberFormat="1" applyFont="1" applyFill="1" applyBorder="1" applyAlignment="1"/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wrapText="1"/>
    </xf>
    <xf numFmtId="43" fontId="5" fillId="0" borderId="0" xfId="0" applyNumberFormat="1" applyFont="1"/>
    <xf numFmtId="0" fontId="7" fillId="0" borderId="12" xfId="0" applyFont="1" applyFill="1" applyBorder="1" applyAlignment="1">
      <alignment horizontal="left" vertical="top" wrapText="1"/>
    </xf>
    <xf numFmtId="43" fontId="7" fillId="7" borderId="12" xfId="1" applyNumberFormat="1" applyFont="1" applyFill="1" applyBorder="1" applyAlignment="1"/>
    <xf numFmtId="43" fontId="7" fillId="7" borderId="8" xfId="1" applyNumberFormat="1" applyFont="1" applyFill="1" applyBorder="1" applyAlignment="1"/>
    <xf numFmtId="43" fontId="7" fillId="7" borderId="11" xfId="0" applyNumberFormat="1" applyFont="1" applyFill="1" applyBorder="1"/>
    <xf numFmtId="43" fontId="7" fillId="7" borderId="0" xfId="0" applyNumberFormat="1" applyFont="1" applyFill="1" applyBorder="1"/>
    <xf numFmtId="0" fontId="7" fillId="7" borderId="0" xfId="0" applyFont="1" applyFill="1"/>
    <xf numFmtId="0" fontId="4" fillId="7" borderId="0" xfId="0" applyFont="1" applyFill="1"/>
    <xf numFmtId="0" fontId="7" fillId="8" borderId="2" xfId="0" applyFont="1" applyFill="1" applyBorder="1" applyAlignment="1">
      <alignment horizontal="center" wrapText="1"/>
    </xf>
    <xf numFmtId="0" fontId="5" fillId="8" borderId="0" xfId="0" applyFont="1" applyFill="1" applyAlignment="1">
      <alignment wrapText="1"/>
    </xf>
    <xf numFmtId="0" fontId="2" fillId="9" borderId="4" xfId="0" applyFont="1" applyFill="1" applyBorder="1" applyAlignment="1">
      <alignment vertical="top"/>
    </xf>
    <xf numFmtId="0" fontId="2" fillId="9" borderId="5" xfId="0" applyFont="1" applyFill="1" applyBorder="1" applyAlignment="1">
      <alignment horizontal="center" vertical="top"/>
    </xf>
    <xf numFmtId="43" fontId="2" fillId="9" borderId="5" xfId="0" applyNumberFormat="1" applyFont="1" applyFill="1" applyBorder="1" applyAlignment="1">
      <alignment horizontal="center" vertical="top"/>
    </xf>
    <xf numFmtId="0" fontId="2" fillId="9" borderId="3" xfId="0" applyFont="1" applyFill="1" applyBorder="1" applyAlignment="1">
      <alignment horizontal="center" vertical="top"/>
    </xf>
    <xf numFmtId="164" fontId="2" fillId="9" borderId="2" xfId="0" applyNumberFormat="1" applyFont="1" applyFill="1" applyBorder="1" applyAlignment="1">
      <alignment horizontal="center" vertical="top" wrapText="1"/>
    </xf>
    <xf numFmtId="43" fontId="8" fillId="9" borderId="2" xfId="0" applyNumberFormat="1" applyFont="1" applyFill="1" applyBorder="1"/>
    <xf numFmtId="0" fontId="7" fillId="0" borderId="10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43" fontId="7" fillId="0" borderId="0" xfId="0" applyNumberFormat="1" applyFont="1" applyFill="1" applyBorder="1" applyAlignment="1"/>
    <xf numFmtId="0" fontId="7" fillId="0" borderId="11" xfId="0" applyFont="1" applyFill="1" applyBorder="1" applyAlignment="1">
      <alignment horizontal="left" vertical="top" wrapText="1"/>
    </xf>
    <xf numFmtId="0" fontId="7" fillId="0" borderId="12" xfId="0" applyFont="1" applyFill="1" applyBorder="1" applyAlignment="1"/>
    <xf numFmtId="0" fontId="4" fillId="0" borderId="0" xfId="0" applyFont="1" applyFill="1" applyAlignment="1"/>
    <xf numFmtId="0" fontId="7" fillId="0" borderId="8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8" xfId="0" applyFont="1" applyFill="1" applyBorder="1" applyAlignment="1">
      <alignment horizontal="left" wrapText="1"/>
    </xf>
    <xf numFmtId="0" fontId="4" fillId="0" borderId="0" xfId="0" applyFont="1" applyFill="1" applyAlignment="1">
      <alignment vertical="center"/>
    </xf>
    <xf numFmtId="0" fontId="7" fillId="0" borderId="14" xfId="0" applyFont="1" applyFill="1" applyBorder="1" applyAlignment="1"/>
    <xf numFmtId="0" fontId="2" fillId="10" borderId="4" xfId="0" applyFont="1" applyFill="1" applyBorder="1" applyAlignment="1">
      <alignment vertical="top"/>
    </xf>
    <xf numFmtId="0" fontId="2" fillId="10" borderId="5" xfId="0" applyFont="1" applyFill="1" applyBorder="1" applyAlignment="1">
      <alignment vertical="top"/>
    </xf>
    <xf numFmtId="43" fontId="2" fillId="10" borderId="5" xfId="0" applyNumberFormat="1" applyFont="1" applyFill="1" applyBorder="1" applyAlignment="1">
      <alignment vertical="top"/>
    </xf>
    <xf numFmtId="0" fontId="2" fillId="10" borderId="3" xfId="0" applyFont="1" applyFill="1" applyBorder="1" applyAlignment="1">
      <alignment vertical="top"/>
    </xf>
    <xf numFmtId="164" fontId="2" fillId="10" borderId="2" xfId="0" applyNumberFormat="1" applyFont="1" applyFill="1" applyBorder="1" applyAlignment="1">
      <alignment horizontal="center" vertical="top" wrapText="1"/>
    </xf>
    <xf numFmtId="43" fontId="2" fillId="10" borderId="2" xfId="0" applyNumberFormat="1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0" fontId="2" fillId="11" borderId="4" xfId="0" applyFont="1" applyFill="1" applyBorder="1" applyAlignment="1"/>
    <xf numFmtId="0" fontId="2" fillId="11" borderId="5" xfId="0" applyFont="1" applyFill="1" applyBorder="1" applyAlignment="1"/>
    <xf numFmtId="43" fontId="2" fillId="11" borderId="5" xfId="0" applyNumberFormat="1" applyFont="1" applyFill="1" applyBorder="1" applyAlignment="1"/>
    <xf numFmtId="0" fontId="2" fillId="11" borderId="3" xfId="0" applyFont="1" applyFill="1" applyBorder="1" applyAlignment="1"/>
    <xf numFmtId="164" fontId="2" fillId="11" borderId="2" xfId="1" applyNumberFormat="1" applyFont="1" applyFill="1" applyBorder="1" applyAlignment="1">
      <alignment horizontal="center"/>
    </xf>
    <xf numFmtId="43" fontId="2" fillId="11" borderId="2" xfId="1" applyNumberFormat="1" applyFont="1" applyFill="1" applyBorder="1" applyAlignment="1"/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43" fontId="8" fillId="0" borderId="2" xfId="1" applyNumberFormat="1" applyFont="1" applyFill="1" applyBorder="1" applyAlignment="1">
      <alignment horizontal="center"/>
    </xf>
    <xf numFmtId="43" fontId="2" fillId="0" borderId="2" xfId="1" applyNumberFormat="1" applyFont="1" applyFill="1" applyBorder="1" applyAlignment="1"/>
    <xf numFmtId="164" fontId="8" fillId="0" borderId="15" xfId="1" applyNumberFormat="1" applyFont="1" applyFill="1" applyBorder="1" applyAlignment="1">
      <alignment horizontal="center"/>
    </xf>
    <xf numFmtId="0" fontId="8" fillId="0" borderId="0" xfId="0" applyFont="1" applyFill="1"/>
    <xf numFmtId="9" fontId="6" fillId="5" borderId="0" xfId="2" applyFont="1" applyFill="1" applyBorder="1" applyAlignment="1"/>
    <xf numFmtId="2" fontId="8" fillId="0" borderId="2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43" fontId="2" fillId="0" borderId="0" xfId="1" applyNumberFormat="1" applyFont="1" applyFill="1" applyBorder="1" applyAlignment="1"/>
    <xf numFmtId="0" fontId="10" fillId="12" borderId="2" xfId="0" applyFont="1" applyFill="1" applyBorder="1"/>
    <xf numFmtId="166" fontId="10" fillId="12" borderId="2" xfId="0" applyNumberFormat="1" applyFont="1" applyFill="1" applyBorder="1" applyAlignment="1">
      <alignment horizontal="left"/>
    </xf>
    <xf numFmtId="2" fontId="2" fillId="13" borderId="4" xfId="0" applyNumberFormat="1" applyFont="1" applyFill="1" applyBorder="1"/>
    <xf numFmtId="43" fontId="2" fillId="6" borderId="10" xfId="1" applyNumberFormat="1" applyFont="1" applyFill="1" applyBorder="1" applyAlignment="1"/>
    <xf numFmtId="2" fontId="11" fillId="0" borderId="0" xfId="0" applyNumberFormat="1" applyFont="1" applyFill="1"/>
    <xf numFmtId="0" fontId="7" fillId="6" borderId="10" xfId="0" applyFont="1" applyFill="1" applyBorder="1"/>
    <xf numFmtId="9" fontId="6" fillId="6" borderId="10" xfId="2" applyFont="1" applyFill="1" applyBorder="1" applyAlignment="1"/>
    <xf numFmtId="43" fontId="2" fillId="5" borderId="2" xfId="1" applyNumberFormat="1" applyFont="1" applyFill="1" applyBorder="1" applyAlignment="1"/>
    <xf numFmtId="2" fontId="11" fillId="5" borderId="2" xfId="0" applyNumberFormat="1" applyFont="1" applyFill="1" applyBorder="1"/>
    <xf numFmtId="0" fontId="7" fillId="5" borderId="2" xfId="0" applyFont="1" applyFill="1" applyBorder="1"/>
    <xf numFmtId="9" fontId="6" fillId="5" borderId="2" xfId="2" applyFont="1" applyFill="1" applyBorder="1" applyAlignment="1"/>
    <xf numFmtId="2" fontId="11" fillId="0" borderId="0" xfId="0" applyNumberFormat="1" applyFont="1" applyFill="1" applyBorder="1"/>
    <xf numFmtId="9" fontId="6" fillId="0" borderId="0" xfId="2" applyFont="1" applyFill="1" applyBorder="1" applyAlignment="1"/>
    <xf numFmtId="2" fontId="2" fillId="13" borderId="2" xfId="0" applyNumberFormat="1" applyFont="1" applyFill="1" applyBorder="1"/>
    <xf numFmtId="0" fontId="2" fillId="13" borderId="2" xfId="0" applyFont="1" applyFill="1" applyBorder="1"/>
    <xf numFmtId="9" fontId="2" fillId="13" borderId="2" xfId="2" applyFont="1" applyFill="1" applyBorder="1"/>
    <xf numFmtId="2" fontId="12" fillId="4" borderId="2" xfId="0" applyNumberFormat="1" applyFont="1" applyFill="1" applyBorder="1"/>
    <xf numFmtId="0" fontId="12" fillId="4" borderId="2" xfId="0" applyFont="1" applyFill="1" applyBorder="1"/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tabSelected="1" workbookViewId="0">
      <selection activeCell="B3" sqref="B3:C3"/>
    </sheetView>
  </sheetViews>
  <sheetFormatPr defaultRowHeight="12" x14ac:dyDescent="0.2"/>
  <cols>
    <col min="1" max="1" width="43.28515625" style="6" customWidth="1"/>
    <col min="2" max="2" width="5.5703125" style="6" customWidth="1"/>
    <col min="3" max="3" width="27.28515625" style="6" customWidth="1"/>
    <col min="4" max="4" width="13.5703125" style="6" customWidth="1"/>
    <col min="5" max="5" width="12" style="6" customWidth="1"/>
    <col min="6" max="6" width="0" style="6" hidden="1" customWidth="1"/>
    <col min="7" max="7" width="11.140625" style="6" hidden="1" customWidth="1"/>
    <col min="8" max="8" width="11.28515625" style="6" hidden="1" customWidth="1"/>
    <col min="9" max="9" width="4.28515625" style="6" hidden="1" customWidth="1"/>
    <col min="10" max="10" width="7.85546875" style="6" hidden="1" customWidth="1"/>
    <col min="11" max="11" width="0" style="6" hidden="1" customWidth="1"/>
    <col min="12" max="12" width="12.5703125" style="6" customWidth="1"/>
    <col min="13" max="16384" width="9.140625" style="6"/>
  </cols>
  <sheetData>
    <row r="1" spans="1:18" ht="38.25" customHeight="1" x14ac:dyDescent="0.2">
      <c r="A1" s="1" t="s">
        <v>0</v>
      </c>
      <c r="B1" s="1"/>
      <c r="C1" s="1"/>
      <c r="D1" s="1"/>
      <c r="E1" s="1"/>
      <c r="F1" s="2"/>
      <c r="G1" s="2"/>
      <c r="H1" s="3"/>
      <c r="I1" s="4"/>
      <c r="J1" s="5"/>
      <c r="K1" s="3"/>
      <c r="L1" s="3"/>
      <c r="M1" s="3"/>
      <c r="N1" s="3"/>
      <c r="O1" s="3"/>
      <c r="P1" s="3"/>
    </row>
    <row r="2" spans="1:18" x14ac:dyDescent="0.2">
      <c r="A2" s="7"/>
      <c r="B2" s="7"/>
      <c r="C2" s="3"/>
      <c r="D2" s="7" t="s">
        <v>56</v>
      </c>
      <c r="E2" s="7"/>
      <c r="F2" s="2"/>
      <c r="G2" s="8">
        <v>215</v>
      </c>
      <c r="H2" s="9">
        <v>131.9</v>
      </c>
      <c r="I2" s="4"/>
      <c r="J2" s="5"/>
      <c r="K2" s="3"/>
      <c r="L2" s="3"/>
      <c r="M2" s="3"/>
      <c r="N2" s="3"/>
      <c r="O2" s="3"/>
      <c r="P2" s="3"/>
    </row>
    <row r="3" spans="1:18" ht="59.25" customHeight="1" x14ac:dyDescent="0.2">
      <c r="A3" s="10"/>
      <c r="B3" s="11" t="s">
        <v>1</v>
      </c>
      <c r="C3" s="12"/>
      <c r="D3" s="13" t="s">
        <v>2</v>
      </c>
      <c r="E3" s="13" t="s">
        <v>3</v>
      </c>
      <c r="F3" s="13" t="s">
        <v>3</v>
      </c>
      <c r="G3" s="13" t="s">
        <v>3</v>
      </c>
      <c r="H3" s="13" t="s">
        <v>3</v>
      </c>
      <c r="I3" s="13" t="s">
        <v>3</v>
      </c>
      <c r="J3" s="13" t="s">
        <v>3</v>
      </c>
      <c r="K3" s="13" t="s">
        <v>3</v>
      </c>
      <c r="L3" s="13" t="s">
        <v>4</v>
      </c>
      <c r="M3" s="14"/>
      <c r="N3" s="14"/>
      <c r="O3" s="14"/>
      <c r="P3" s="14"/>
    </row>
    <row r="4" spans="1:18" hidden="1" x14ac:dyDescent="0.2">
      <c r="A4" s="15" t="s">
        <v>5</v>
      </c>
      <c r="B4" s="16"/>
      <c r="C4" s="16"/>
      <c r="D4" s="17"/>
      <c r="E4" s="17"/>
      <c r="F4" s="18"/>
      <c r="G4" s="19">
        <f>SUM(D5:D5)</f>
        <v>0</v>
      </c>
      <c r="H4" s="20">
        <f>F5</f>
        <v>0</v>
      </c>
      <c r="I4" s="5"/>
      <c r="J4" s="5"/>
      <c r="K4" s="21"/>
      <c r="L4" s="21"/>
      <c r="M4" s="21"/>
      <c r="N4" s="21"/>
      <c r="O4" s="21"/>
      <c r="P4" s="21"/>
    </row>
    <row r="5" spans="1:18" ht="24" hidden="1" x14ac:dyDescent="0.2">
      <c r="A5" s="22" t="s">
        <v>6</v>
      </c>
      <c r="B5" s="23"/>
      <c r="C5" s="24" t="s">
        <v>7</v>
      </c>
      <c r="D5" s="25">
        <v>0</v>
      </c>
      <c r="E5" s="25">
        <f>D5/$G$2/12</f>
        <v>0</v>
      </c>
      <c r="F5" s="26">
        <f>D5/$H$2/12</f>
        <v>0</v>
      </c>
      <c r="G5" s="27"/>
      <c r="H5" s="21"/>
      <c r="I5" s="5">
        <v>0.81</v>
      </c>
      <c r="J5" s="5" t="s">
        <v>8</v>
      </c>
      <c r="K5" s="21"/>
      <c r="L5" s="21"/>
      <c r="M5" s="21"/>
      <c r="N5" s="21"/>
      <c r="O5" s="21"/>
      <c r="P5" s="21"/>
    </row>
    <row r="6" spans="1:18" x14ac:dyDescent="0.2">
      <c r="A6" s="28" t="s">
        <v>9</v>
      </c>
      <c r="B6" s="29"/>
      <c r="C6" s="29"/>
      <c r="D6" s="30"/>
      <c r="E6" s="31"/>
      <c r="F6" s="32"/>
      <c r="G6" s="33">
        <f>SUM(D7:D13)</f>
        <v>6815.6024901570472</v>
      </c>
      <c r="H6" s="34">
        <f>SUM(F7:F13)</f>
        <v>4.3060415025000296</v>
      </c>
      <c r="I6" s="5"/>
      <c r="J6" s="5"/>
      <c r="K6" s="21"/>
      <c r="L6" s="21"/>
      <c r="M6" s="21"/>
      <c r="N6" s="21"/>
      <c r="O6" s="21"/>
      <c r="P6" s="21"/>
    </row>
    <row r="7" spans="1:18" x14ac:dyDescent="0.2">
      <c r="A7" s="35" t="s">
        <v>10</v>
      </c>
      <c r="B7" s="36">
        <v>2</v>
      </c>
      <c r="C7" s="37" t="s">
        <v>7</v>
      </c>
      <c r="D7" s="38">
        <v>1191.6759781716528</v>
      </c>
      <c r="E7" s="39">
        <f t="shared" ref="E7:E12" si="0">D7/$G$2/12</f>
        <v>0.4618899140200205</v>
      </c>
      <c r="F7" s="40">
        <f t="shared" ref="F7:F13" si="1">D7/$H$2/12</f>
        <v>0.75289106530935845</v>
      </c>
      <c r="G7" s="27"/>
      <c r="H7" s="21"/>
      <c r="I7" s="5">
        <v>1.3</v>
      </c>
      <c r="J7" s="5" t="s">
        <v>8</v>
      </c>
      <c r="K7" s="21"/>
      <c r="L7" s="41">
        <v>0</v>
      </c>
      <c r="M7" s="42"/>
      <c r="N7" s="43"/>
      <c r="O7" s="43"/>
      <c r="P7" s="43"/>
    </row>
    <row r="8" spans="1:18" x14ac:dyDescent="0.2">
      <c r="A8" s="22" t="s">
        <v>11</v>
      </c>
      <c r="B8" s="23">
        <v>2</v>
      </c>
      <c r="C8" s="44" t="s">
        <v>7</v>
      </c>
      <c r="D8" s="45">
        <v>76.470181019450195</v>
      </c>
      <c r="E8" s="39">
        <f t="shared" si="0"/>
        <v>2.9639605046298523E-2</v>
      </c>
      <c r="F8" s="40">
        <f t="shared" si="1"/>
        <v>4.8313230363564691E-2</v>
      </c>
      <c r="G8" s="27"/>
      <c r="H8" s="21"/>
      <c r="I8" s="5"/>
      <c r="J8" s="5"/>
      <c r="K8" s="21"/>
      <c r="L8" s="41">
        <v>0</v>
      </c>
      <c r="M8" s="21"/>
      <c r="N8" s="21"/>
      <c r="O8" s="21"/>
      <c r="P8" s="21"/>
    </row>
    <row r="9" spans="1:18" x14ac:dyDescent="0.2">
      <c r="A9" s="22" t="s">
        <v>12</v>
      </c>
      <c r="B9" s="23"/>
      <c r="C9" s="44" t="s">
        <v>7</v>
      </c>
      <c r="D9" s="45">
        <v>0</v>
      </c>
      <c r="E9" s="39">
        <f t="shared" si="0"/>
        <v>0</v>
      </c>
      <c r="F9" s="40">
        <f t="shared" si="1"/>
        <v>0</v>
      </c>
      <c r="G9" s="27"/>
      <c r="H9" s="21"/>
      <c r="I9" s="5"/>
      <c r="J9" s="5"/>
      <c r="K9" s="21"/>
      <c r="L9" s="41"/>
      <c r="M9" s="21"/>
      <c r="N9" s="21"/>
      <c r="O9" s="21"/>
      <c r="P9" s="21"/>
    </row>
    <row r="10" spans="1:18" ht="24" x14ac:dyDescent="0.2">
      <c r="A10" s="22" t="s">
        <v>13</v>
      </c>
      <c r="B10" s="23">
        <v>2</v>
      </c>
      <c r="C10" s="44" t="s">
        <v>7</v>
      </c>
      <c r="D10" s="45">
        <v>532.1910404167777</v>
      </c>
      <c r="E10" s="39">
        <f t="shared" si="0"/>
        <v>0.20627559706076656</v>
      </c>
      <c r="F10" s="40">
        <f t="shared" si="1"/>
        <v>0.33623391484507054</v>
      </c>
      <c r="G10" s="21"/>
      <c r="H10" s="21"/>
      <c r="I10" s="5"/>
      <c r="J10" s="5"/>
      <c r="K10" s="21"/>
      <c r="L10" s="41">
        <v>0</v>
      </c>
      <c r="M10" s="21"/>
      <c r="N10" s="21"/>
      <c r="O10" s="21"/>
      <c r="P10" s="21"/>
    </row>
    <row r="11" spans="1:18" ht="36" x14ac:dyDescent="0.2">
      <c r="A11" s="22" t="s">
        <v>14</v>
      </c>
      <c r="B11" s="46">
        <v>1</v>
      </c>
      <c r="C11" s="47" t="s">
        <v>15</v>
      </c>
      <c r="D11" s="45">
        <v>740.05289054916648</v>
      </c>
      <c r="E11" s="39">
        <f t="shared" si="0"/>
        <v>0.28684220563921181</v>
      </c>
      <c r="F11" s="40">
        <f t="shared" si="1"/>
        <v>0.46755931927543998</v>
      </c>
      <c r="G11" s="27"/>
      <c r="H11" s="21"/>
      <c r="I11" s="5"/>
      <c r="J11" s="5"/>
      <c r="K11" s="21"/>
      <c r="L11" s="41">
        <v>0</v>
      </c>
      <c r="M11" s="21"/>
      <c r="N11" s="21"/>
      <c r="O11" s="21"/>
      <c r="P11" s="21"/>
    </row>
    <row r="12" spans="1:18" x14ac:dyDescent="0.2">
      <c r="A12" s="22" t="s">
        <v>16</v>
      </c>
      <c r="B12" s="23"/>
      <c r="C12" s="44" t="s">
        <v>17</v>
      </c>
      <c r="D12" s="45">
        <v>0</v>
      </c>
      <c r="E12" s="39">
        <f t="shared" si="0"/>
        <v>0</v>
      </c>
      <c r="F12" s="40">
        <f t="shared" si="1"/>
        <v>0</v>
      </c>
      <c r="G12" s="27"/>
      <c r="H12" s="21"/>
      <c r="I12" s="5"/>
      <c r="J12" s="5"/>
      <c r="K12" s="21"/>
      <c r="L12" s="41"/>
      <c r="M12" s="21"/>
      <c r="N12" s="21"/>
      <c r="O12" s="21"/>
      <c r="P12" s="21"/>
    </row>
    <row r="13" spans="1:18" x14ac:dyDescent="0.2">
      <c r="A13" s="48" t="s">
        <v>18</v>
      </c>
      <c r="B13" s="49"/>
      <c r="C13" s="50" t="s">
        <v>7</v>
      </c>
      <c r="D13" s="51">
        <v>4275.2124000000003</v>
      </c>
      <c r="E13" s="52">
        <f>D13/$G$2/12</f>
        <v>1.6570590697674419</v>
      </c>
      <c r="F13" s="40">
        <f t="shared" si="1"/>
        <v>2.701043972706596</v>
      </c>
      <c r="G13" s="27"/>
      <c r="H13" s="21"/>
      <c r="I13" s="5"/>
      <c r="J13" s="5"/>
      <c r="K13" s="21"/>
      <c r="L13" s="41">
        <v>1.66</v>
      </c>
      <c r="M13" s="21"/>
      <c r="N13" s="21"/>
      <c r="O13" s="21"/>
      <c r="P13" s="21"/>
    </row>
    <row r="14" spans="1:18" x14ac:dyDescent="0.2">
      <c r="A14" s="53" t="s">
        <v>19</v>
      </c>
      <c r="B14" s="54"/>
      <c r="C14" s="54"/>
      <c r="D14" s="55"/>
      <c r="E14" s="56"/>
      <c r="F14" s="57"/>
      <c r="G14" s="58">
        <f>SUM(D15:D19)</f>
        <v>8811.077255185015</v>
      </c>
      <c r="H14" s="59">
        <f>SUM(F15:F19)</f>
        <v>5.5667660191970016</v>
      </c>
      <c r="I14" s="5"/>
      <c r="J14" s="5"/>
      <c r="K14" s="21"/>
      <c r="L14" s="41"/>
      <c r="M14" s="21"/>
      <c r="N14" s="21"/>
      <c r="O14" s="21"/>
      <c r="P14" s="21"/>
    </row>
    <row r="15" spans="1:18" x14ac:dyDescent="0.2">
      <c r="A15" s="35" t="s">
        <v>20</v>
      </c>
      <c r="B15" s="36">
        <v>1</v>
      </c>
      <c r="C15" s="37" t="s">
        <v>17</v>
      </c>
      <c r="D15" s="60">
        <v>0</v>
      </c>
      <c r="E15" s="39">
        <f>D15/$G$2/12</f>
        <v>0</v>
      </c>
      <c r="F15" s="40">
        <f>D15/$H$2/12</f>
        <v>0</v>
      </c>
      <c r="G15" s="27"/>
      <c r="H15" s="21"/>
      <c r="I15" s="5"/>
      <c r="J15" s="5"/>
      <c r="K15" s="21"/>
      <c r="L15" s="41"/>
      <c r="M15" s="21"/>
      <c r="N15" s="21"/>
      <c r="O15" s="21"/>
      <c r="P15" s="21"/>
    </row>
    <row r="16" spans="1:18" ht="48" x14ac:dyDescent="0.2">
      <c r="A16" s="22" t="s">
        <v>21</v>
      </c>
      <c r="B16" s="23">
        <v>2</v>
      </c>
      <c r="C16" s="44" t="s">
        <v>17</v>
      </c>
      <c r="D16" s="60">
        <v>0</v>
      </c>
      <c r="E16" s="39">
        <f>D16/$G$2/12</f>
        <v>0</v>
      </c>
      <c r="F16" s="40">
        <f>D16/$H$2/12</f>
        <v>0</v>
      </c>
      <c r="G16" s="27"/>
      <c r="H16" s="21"/>
      <c r="I16" s="61" t="s">
        <v>22</v>
      </c>
      <c r="J16" s="62" t="s">
        <v>23</v>
      </c>
      <c r="K16" s="21"/>
      <c r="L16" s="41"/>
      <c r="M16" s="21"/>
      <c r="N16" s="21"/>
      <c r="O16" s="21"/>
      <c r="P16" s="21"/>
      <c r="R16" s="63"/>
    </row>
    <row r="17" spans="1:16" ht="24" x14ac:dyDescent="0.2">
      <c r="A17" s="22" t="s">
        <v>24</v>
      </c>
      <c r="B17" s="46">
        <v>1</v>
      </c>
      <c r="C17" s="64" t="s">
        <v>25</v>
      </c>
      <c r="D17" s="60">
        <v>0</v>
      </c>
      <c r="E17" s="39">
        <f>D17/$G$2/12</f>
        <v>0</v>
      </c>
      <c r="F17" s="40">
        <f>D17/$H$2/12</f>
        <v>0</v>
      </c>
      <c r="G17" s="21"/>
      <c r="H17" s="21"/>
      <c r="I17" s="5">
        <v>0.38</v>
      </c>
      <c r="J17" s="5" t="s">
        <v>8</v>
      </c>
      <c r="K17" s="21"/>
      <c r="L17" s="41"/>
      <c r="M17" s="21"/>
      <c r="N17" s="21"/>
      <c r="O17" s="21"/>
      <c r="P17" s="21"/>
    </row>
    <row r="18" spans="1:16" ht="36" x14ac:dyDescent="0.2">
      <c r="A18" s="22" t="s">
        <v>26</v>
      </c>
      <c r="B18" s="23">
        <v>2</v>
      </c>
      <c r="C18" s="44" t="s">
        <v>17</v>
      </c>
      <c r="D18" s="60">
        <v>0</v>
      </c>
      <c r="E18" s="39">
        <f>D18/$G$2/12</f>
        <v>0</v>
      </c>
      <c r="F18" s="40">
        <f>D18/$H$2/12</f>
        <v>0</v>
      </c>
      <c r="G18" s="27"/>
      <c r="H18" s="21"/>
      <c r="I18" s="61" t="s">
        <v>27</v>
      </c>
      <c r="J18" s="62" t="s">
        <v>28</v>
      </c>
      <c r="K18" s="21"/>
      <c r="L18" s="41"/>
      <c r="M18" s="21"/>
      <c r="N18" s="21"/>
      <c r="O18" s="21"/>
      <c r="P18" s="21"/>
    </row>
    <row r="19" spans="1:16" ht="24" x14ac:dyDescent="0.2">
      <c r="A19" s="48" t="s">
        <v>29</v>
      </c>
      <c r="B19" s="49">
        <v>1</v>
      </c>
      <c r="C19" s="50" t="s">
        <v>30</v>
      </c>
      <c r="D19" s="65">
        <v>8811.077255185015</v>
      </c>
      <c r="E19" s="66">
        <f>D19/$G$2/12</f>
        <v>3.4151462229399283</v>
      </c>
      <c r="F19" s="67">
        <f>D19/$H$2/12</f>
        <v>5.5667660191970016</v>
      </c>
      <c r="G19" s="68"/>
      <c r="H19" s="69"/>
      <c r="I19" s="70">
        <v>1.82</v>
      </c>
      <c r="J19" s="70" t="s">
        <v>31</v>
      </c>
      <c r="K19" s="69"/>
      <c r="L19" s="71">
        <v>3.42</v>
      </c>
      <c r="M19" s="72"/>
      <c r="N19" s="72"/>
      <c r="O19" s="72"/>
      <c r="P19" s="21"/>
    </row>
    <row r="20" spans="1:16" x14ac:dyDescent="0.2">
      <c r="A20" s="73" t="s">
        <v>32</v>
      </c>
      <c r="B20" s="74"/>
      <c r="C20" s="74"/>
      <c r="D20" s="75"/>
      <c r="E20" s="74"/>
      <c r="F20" s="76"/>
      <c r="G20" s="77">
        <f>SUM(D21:D31)</f>
        <v>3038.1568708271825</v>
      </c>
      <c r="H20" s="78">
        <f>SUM(F21:F31)</f>
        <v>1.9194824809370623</v>
      </c>
      <c r="I20" s="5"/>
      <c r="J20" s="5"/>
      <c r="K20" s="21"/>
      <c r="L20" s="41"/>
      <c r="M20" s="21"/>
      <c r="N20" s="21"/>
      <c r="O20" s="21"/>
      <c r="P20" s="21"/>
    </row>
    <row r="21" spans="1:16" ht="30" customHeight="1" x14ac:dyDescent="0.2">
      <c r="A21" s="79" t="s">
        <v>33</v>
      </c>
      <c r="B21" s="80" t="s">
        <v>34</v>
      </c>
      <c r="C21" s="81"/>
      <c r="D21" s="60"/>
      <c r="E21" s="39"/>
      <c r="F21" s="40">
        <f t="shared" ref="F21:F31" si="2">D21/$H$2/12</f>
        <v>0</v>
      </c>
      <c r="G21" s="82"/>
      <c r="H21" s="43"/>
      <c r="I21" s="61">
        <v>72.08</v>
      </c>
      <c r="J21" s="62" t="s">
        <v>35</v>
      </c>
      <c r="K21" s="43"/>
      <c r="L21" s="41"/>
      <c r="M21" s="43"/>
      <c r="N21" s="43"/>
      <c r="O21" s="43"/>
      <c r="P21" s="43"/>
    </row>
    <row r="22" spans="1:16" ht="30" customHeight="1" x14ac:dyDescent="0.2">
      <c r="A22" s="83"/>
      <c r="B22" s="23">
        <v>2</v>
      </c>
      <c r="C22" s="84" t="s">
        <v>36</v>
      </c>
      <c r="D22" s="60">
        <v>0</v>
      </c>
      <c r="E22" s="39">
        <f>D22/$G$2/12</f>
        <v>0</v>
      </c>
      <c r="F22" s="40">
        <f t="shared" si="2"/>
        <v>0</v>
      </c>
      <c r="G22" s="82"/>
      <c r="H22" s="43"/>
      <c r="I22" s="85"/>
      <c r="J22" s="5"/>
      <c r="K22" s="43"/>
      <c r="L22" s="41"/>
      <c r="M22" s="43"/>
      <c r="N22" s="43"/>
      <c r="O22" s="43"/>
      <c r="P22" s="43"/>
    </row>
    <row r="23" spans="1:16" ht="15.75" customHeight="1" x14ac:dyDescent="0.2">
      <c r="A23" s="83"/>
      <c r="B23" s="86" t="s">
        <v>37</v>
      </c>
      <c r="C23" s="87"/>
      <c r="D23" s="60"/>
      <c r="E23" s="39"/>
      <c r="F23" s="40">
        <f t="shared" si="2"/>
        <v>0</v>
      </c>
      <c r="G23" s="82"/>
      <c r="H23" s="43"/>
      <c r="I23" s="85">
        <v>0.16</v>
      </c>
      <c r="J23" s="5" t="s">
        <v>31</v>
      </c>
      <c r="K23" s="43"/>
      <c r="L23" s="41"/>
      <c r="M23" s="43"/>
      <c r="N23" s="43"/>
      <c r="O23" s="43"/>
      <c r="P23" s="43"/>
    </row>
    <row r="24" spans="1:16" ht="15.75" customHeight="1" x14ac:dyDescent="0.2">
      <c r="A24" s="83"/>
      <c r="B24" s="23">
        <v>2</v>
      </c>
      <c r="C24" s="84" t="s">
        <v>36</v>
      </c>
      <c r="D24" s="60">
        <v>984.25635619112984</v>
      </c>
      <c r="E24" s="39">
        <f>D24/$G$2/12</f>
        <v>0.38149471170198829</v>
      </c>
      <c r="F24" s="40">
        <f t="shared" si="2"/>
        <v>0.62184505698201276</v>
      </c>
      <c r="G24" s="82"/>
      <c r="H24" s="43"/>
      <c r="I24" s="85"/>
      <c r="J24" s="5"/>
      <c r="K24" s="43"/>
      <c r="L24" s="41">
        <v>0.38</v>
      </c>
      <c r="M24" s="43"/>
      <c r="N24" s="43"/>
      <c r="O24" s="43"/>
      <c r="P24" s="43"/>
    </row>
    <row r="25" spans="1:16" ht="15.75" customHeight="1" x14ac:dyDescent="0.2">
      <c r="A25" s="83"/>
      <c r="B25" s="86" t="s">
        <v>38</v>
      </c>
      <c r="C25" s="87"/>
      <c r="D25" s="60"/>
      <c r="E25" s="39"/>
      <c r="F25" s="40">
        <f t="shared" si="2"/>
        <v>0</v>
      </c>
      <c r="G25" s="82"/>
      <c r="H25" s="43"/>
      <c r="I25" s="85"/>
      <c r="J25" s="5"/>
      <c r="K25" s="43"/>
      <c r="L25" s="41"/>
      <c r="M25" s="43"/>
      <c r="N25" s="43"/>
      <c r="O25" s="43"/>
      <c r="P25" s="43"/>
    </row>
    <row r="26" spans="1:16" ht="15.75" customHeight="1" x14ac:dyDescent="0.2">
      <c r="A26" s="83"/>
      <c r="B26" s="23">
        <v>12</v>
      </c>
      <c r="C26" s="84" t="s">
        <v>36</v>
      </c>
      <c r="D26" s="60">
        <v>384.2001470388721</v>
      </c>
      <c r="E26" s="39">
        <f>D26/$G$2/12</f>
        <v>0.14891478567398145</v>
      </c>
      <c r="F26" s="40">
        <f t="shared" si="2"/>
        <v>0.24273448764144054</v>
      </c>
      <c r="G26" s="82"/>
      <c r="H26" s="43"/>
      <c r="I26" s="85"/>
      <c r="J26" s="5"/>
      <c r="K26" s="43"/>
      <c r="L26" s="41">
        <v>0.15</v>
      </c>
      <c r="M26" s="43"/>
      <c r="N26" s="43"/>
      <c r="O26" s="43"/>
      <c r="P26" s="43"/>
    </row>
    <row r="27" spans="1:16" ht="60" customHeight="1" x14ac:dyDescent="0.2">
      <c r="A27" s="83"/>
      <c r="B27" s="86" t="s">
        <v>39</v>
      </c>
      <c r="C27" s="87"/>
      <c r="D27" s="60"/>
      <c r="E27" s="39"/>
      <c r="F27" s="40">
        <f t="shared" si="2"/>
        <v>0</v>
      </c>
      <c r="G27" s="82"/>
      <c r="H27" s="43"/>
      <c r="I27" s="61" t="s">
        <v>40</v>
      </c>
      <c r="J27" s="62" t="s">
        <v>41</v>
      </c>
      <c r="K27" s="43"/>
      <c r="L27" s="41"/>
      <c r="M27" s="43"/>
      <c r="N27" s="43"/>
      <c r="O27" s="43"/>
      <c r="P27" s="43"/>
    </row>
    <row r="28" spans="1:16" x14ac:dyDescent="0.2">
      <c r="A28" s="83"/>
      <c r="B28" s="23">
        <v>12</v>
      </c>
      <c r="C28" s="84" t="s">
        <v>17</v>
      </c>
      <c r="D28" s="60">
        <v>895.70036759718062</v>
      </c>
      <c r="E28" s="39">
        <f>D28/$G$2/12</f>
        <v>0.34717068511518628</v>
      </c>
      <c r="F28" s="40">
        <f t="shared" si="2"/>
        <v>0.56589611296258568</v>
      </c>
      <c r="G28" s="82"/>
      <c r="H28" s="43"/>
      <c r="I28" s="85"/>
      <c r="J28" s="5"/>
      <c r="K28" s="43"/>
      <c r="L28" s="41">
        <v>0.35</v>
      </c>
      <c r="M28" s="43"/>
      <c r="N28" s="43"/>
      <c r="O28" s="43"/>
      <c r="P28" s="43"/>
    </row>
    <row r="29" spans="1:16" ht="49.5" customHeight="1" x14ac:dyDescent="0.2">
      <c r="A29" s="88" t="s">
        <v>42</v>
      </c>
      <c r="B29" s="89" t="s">
        <v>43</v>
      </c>
      <c r="C29" s="90"/>
      <c r="D29" s="60">
        <v>774</v>
      </c>
      <c r="E29" s="39">
        <f>D29/$G$2/12</f>
        <v>0.3</v>
      </c>
      <c r="F29" s="40">
        <f t="shared" si="2"/>
        <v>0.48900682335102347</v>
      </c>
      <c r="G29" s="82"/>
      <c r="H29" s="43"/>
      <c r="I29" s="85">
        <v>0.97</v>
      </c>
      <c r="J29" s="5" t="s">
        <v>8</v>
      </c>
      <c r="K29" s="43"/>
      <c r="L29" s="41">
        <v>0.3</v>
      </c>
      <c r="M29" s="43"/>
      <c r="N29" s="43"/>
      <c r="O29" s="43"/>
      <c r="P29" s="43"/>
    </row>
    <row r="30" spans="1:16" ht="15.75" customHeight="1" x14ac:dyDescent="0.2">
      <c r="A30" s="91" t="s">
        <v>44</v>
      </c>
      <c r="B30" s="23">
        <v>1</v>
      </c>
      <c r="C30" s="84" t="s">
        <v>17</v>
      </c>
      <c r="D30" s="60">
        <v>0</v>
      </c>
      <c r="E30" s="39">
        <f>D30/$G$2/12</f>
        <v>0</v>
      </c>
      <c r="F30" s="40">
        <f t="shared" si="2"/>
        <v>0</v>
      </c>
      <c r="G30" s="82"/>
      <c r="H30" s="43"/>
      <c r="I30" s="92">
        <v>1.46</v>
      </c>
      <c r="J30" s="92" t="s">
        <v>8</v>
      </c>
      <c r="K30" s="43"/>
      <c r="L30" s="41"/>
      <c r="M30" s="43"/>
      <c r="N30" s="43"/>
      <c r="O30" s="43"/>
      <c r="P30" s="43"/>
    </row>
    <row r="31" spans="1:16" x14ac:dyDescent="0.2">
      <c r="A31" s="91" t="s">
        <v>45</v>
      </c>
      <c r="B31" s="49">
        <v>1</v>
      </c>
      <c r="C31" s="93" t="s">
        <v>17</v>
      </c>
      <c r="D31" s="60">
        <v>0</v>
      </c>
      <c r="E31" s="39">
        <f>D31/$G$2/12</f>
        <v>0</v>
      </c>
      <c r="F31" s="40">
        <f t="shared" si="2"/>
        <v>0</v>
      </c>
      <c r="G31" s="82"/>
      <c r="H31" s="43"/>
      <c r="I31" s="92"/>
      <c r="J31" s="92"/>
      <c r="K31" s="43"/>
      <c r="L31" s="41"/>
      <c r="M31" s="43"/>
      <c r="N31" s="43"/>
      <c r="O31" s="43"/>
      <c r="P31" s="43"/>
    </row>
    <row r="32" spans="1:16" x14ac:dyDescent="0.2">
      <c r="A32" s="94" t="s">
        <v>46</v>
      </c>
      <c r="B32" s="95"/>
      <c r="C32" s="95"/>
      <c r="D32" s="96"/>
      <c r="E32" s="95"/>
      <c r="F32" s="97"/>
      <c r="G32" s="98">
        <f>D33</f>
        <v>1866.4836616169248</v>
      </c>
      <c r="H32" s="99">
        <f>F33</f>
        <v>1.1792290002634096</v>
      </c>
      <c r="I32" s="5"/>
      <c r="J32" s="5"/>
      <c r="K32" s="21"/>
      <c r="L32" s="41"/>
      <c r="M32" s="21"/>
      <c r="N32" s="21"/>
      <c r="O32" s="21"/>
      <c r="P32" s="21"/>
    </row>
    <row r="33" spans="1:16" x14ac:dyDescent="0.2">
      <c r="A33" s="100" t="s">
        <v>47</v>
      </c>
      <c r="B33" s="101"/>
      <c r="C33" s="101"/>
      <c r="D33" s="60">
        <v>1866.4836616169248</v>
      </c>
      <c r="E33" s="39">
        <f>D33/$G$2/12</f>
        <v>0.72344327969648248</v>
      </c>
      <c r="F33" s="40">
        <f>D33/$H$2/12</f>
        <v>1.1792290002634096</v>
      </c>
      <c r="G33" s="27"/>
      <c r="H33" s="21"/>
      <c r="I33" s="5">
        <v>1.86</v>
      </c>
      <c r="J33" s="5" t="s">
        <v>8</v>
      </c>
      <c r="K33" s="21"/>
      <c r="L33" s="41">
        <v>0.72</v>
      </c>
      <c r="M33" s="21"/>
      <c r="N33" s="21"/>
      <c r="O33" s="21"/>
      <c r="P33" s="21"/>
    </row>
    <row r="34" spans="1:16" x14ac:dyDescent="0.2">
      <c r="A34" s="102" t="s">
        <v>48</v>
      </c>
      <c r="B34" s="103"/>
      <c r="C34" s="103"/>
      <c r="D34" s="104"/>
      <c r="E34" s="103"/>
      <c r="F34" s="105"/>
      <c r="G34" s="106">
        <f>G4+G6+G14+G20+G32</f>
        <v>20531.32027778617</v>
      </c>
      <c r="H34" s="107">
        <f>H4+H6+H14+H20+H32</f>
        <v>12.971519002897503</v>
      </c>
      <c r="I34" s="5"/>
      <c r="J34" s="5"/>
      <c r="K34" s="21"/>
      <c r="L34" s="41"/>
      <c r="M34" s="21"/>
      <c r="N34" s="21"/>
      <c r="O34" s="21"/>
      <c r="P34" s="21"/>
    </row>
    <row r="35" spans="1:16" x14ac:dyDescent="0.2">
      <c r="A35" s="108" t="s">
        <v>49</v>
      </c>
      <c r="B35" s="109"/>
      <c r="C35" s="110"/>
      <c r="D35" s="111">
        <f>(D5+D7+D8+D9+D10+D11+D12+D13+D15+D16+D17+D18+D19+D22+D24+D26+D28+D29+D30+D31+D33)</f>
        <v>20531.320277786166</v>
      </c>
      <c r="E35" s="112">
        <f>D35/$G$2/12</f>
        <v>7.9578760766613046</v>
      </c>
      <c r="F35" s="113">
        <f>F5+F7+F8+F9+F10+F11+F12+F13+F15+F16+F17+F18+F19+F22+F24+F26+F28+F29+F30+F31+F33</f>
        <v>12.971519002897502</v>
      </c>
      <c r="G35" s="114"/>
      <c r="H35" s="114"/>
      <c r="I35" s="4"/>
      <c r="J35" s="5"/>
      <c r="K35" s="115">
        <f>E35/E38</f>
        <v>0.89089350326497296</v>
      </c>
      <c r="L35" s="116">
        <f>SUM(L7:L34)</f>
        <v>6.9799999999999995</v>
      </c>
      <c r="M35" s="117"/>
      <c r="N35" s="117"/>
      <c r="O35" s="117"/>
      <c r="P35" s="117"/>
    </row>
    <row r="36" spans="1:16" ht="53.25" hidden="1" customHeight="1" x14ac:dyDescent="0.2">
      <c r="A36" s="118"/>
      <c r="B36" s="119"/>
      <c r="C36" s="119"/>
      <c r="D36" s="120"/>
      <c r="E36" s="121"/>
      <c r="F36" s="120"/>
      <c r="G36" s="114"/>
      <c r="H36" s="114"/>
      <c r="I36" s="4"/>
      <c r="J36" s="5"/>
      <c r="K36" s="117"/>
      <c r="L36" s="117"/>
      <c r="M36" s="117"/>
      <c r="N36" s="117"/>
      <c r="O36" s="117"/>
      <c r="P36" s="117"/>
    </row>
    <row r="37" spans="1:16" ht="53.25" hidden="1" customHeight="1" x14ac:dyDescent="0.2">
      <c r="A37" s="122" t="s">
        <v>50</v>
      </c>
      <c r="B37" s="123">
        <f>G2-C37</f>
        <v>0</v>
      </c>
      <c r="C37" s="122">
        <v>215</v>
      </c>
      <c r="D37" s="124">
        <v>27194</v>
      </c>
      <c r="E37" s="125">
        <f>D37/C37/12</f>
        <v>10.540310077519381</v>
      </c>
      <c r="F37" s="126" t="e">
        <f>#REF!/12/G2</f>
        <v>#REF!</v>
      </c>
      <c r="G37" s="127" t="s">
        <v>51</v>
      </c>
      <c r="H37" s="128">
        <f>E35/E37</f>
        <v>0.75499449429234988</v>
      </c>
      <c r="I37" s="5"/>
      <c r="J37" s="5"/>
      <c r="K37" s="21" t="s">
        <v>51</v>
      </c>
      <c r="L37" s="21"/>
      <c r="M37" s="21"/>
      <c r="N37" s="21"/>
      <c r="O37" s="21"/>
      <c r="P37" s="21"/>
    </row>
    <row r="38" spans="1:16" ht="53.25" hidden="1" customHeight="1" x14ac:dyDescent="0.2">
      <c r="A38" s="21"/>
      <c r="B38" s="21"/>
      <c r="C38" s="21"/>
      <c r="D38" s="129">
        <f>D37/1.18</f>
        <v>23045.762711864409</v>
      </c>
      <c r="E38" s="129">
        <f>E37/1.18</f>
        <v>8.9324661673893058</v>
      </c>
      <c r="F38" s="130"/>
      <c r="G38" s="131" t="s">
        <v>52</v>
      </c>
      <c r="H38" s="132">
        <f>E35/E38</f>
        <v>0.89089350326497296</v>
      </c>
      <c r="I38" s="5"/>
      <c r="J38" s="5"/>
      <c r="K38" s="21" t="s">
        <v>52</v>
      </c>
      <c r="L38" s="21"/>
      <c r="M38" s="21"/>
      <c r="N38" s="21"/>
      <c r="O38" s="21"/>
      <c r="P38" s="21"/>
    </row>
    <row r="39" spans="1:16" ht="53.25" hidden="1" customHeight="1" x14ac:dyDescent="0.2">
      <c r="A39" s="21"/>
      <c r="B39" s="21"/>
      <c r="C39" s="21"/>
      <c r="D39" s="121"/>
      <c r="E39" s="121"/>
      <c r="F39" s="133"/>
      <c r="G39" s="24"/>
      <c r="H39" s="134"/>
      <c r="I39" s="5"/>
      <c r="J39" s="5"/>
      <c r="K39" s="21"/>
      <c r="L39" s="21"/>
      <c r="M39" s="21"/>
      <c r="N39" s="21"/>
      <c r="O39" s="21"/>
      <c r="P39" s="21"/>
    </row>
    <row r="40" spans="1:16" ht="53.25" hidden="1" customHeight="1" x14ac:dyDescent="0.2">
      <c r="A40" s="21"/>
      <c r="B40" s="21"/>
      <c r="C40" s="21"/>
      <c r="D40" s="135">
        <f>E40*G2*12</f>
        <v>20485.2</v>
      </c>
      <c r="E40" s="136">
        <v>7.94</v>
      </c>
      <c r="F40" s="136"/>
      <c r="G40" s="136" t="s">
        <v>53</v>
      </c>
      <c r="H40" s="137">
        <f>E35/E40</f>
        <v>1.0022513950455043</v>
      </c>
      <c r="I40" s="5"/>
      <c r="J40" s="5"/>
      <c r="K40" s="21" t="s">
        <v>53</v>
      </c>
      <c r="L40" s="21"/>
      <c r="M40" s="21"/>
      <c r="N40" s="21"/>
      <c r="O40" s="21"/>
      <c r="P40" s="21"/>
    </row>
    <row r="41" spans="1:16" ht="53.25" hidden="1" customHeight="1" x14ac:dyDescent="0.2">
      <c r="A41" s="21"/>
      <c r="B41" s="21"/>
      <c r="C41" s="21"/>
      <c r="D41" s="138">
        <f>D35-D40</f>
        <v>46.120277786165389</v>
      </c>
      <c r="E41" s="138">
        <f>E35-E40</f>
        <v>1.7876076661304197E-2</v>
      </c>
      <c r="F41" s="139"/>
      <c r="G41" s="139" t="s">
        <v>54</v>
      </c>
      <c r="H41" s="21"/>
      <c r="I41" s="5"/>
      <c r="J41" s="5"/>
      <c r="K41" s="21" t="s">
        <v>55</v>
      </c>
      <c r="L41" s="21"/>
      <c r="M41" s="21"/>
      <c r="N41" s="21"/>
      <c r="O41" s="21"/>
      <c r="P41" s="21"/>
    </row>
    <row r="42" spans="1:16" ht="53.25" hidden="1" customHeight="1" x14ac:dyDescent="0.2">
      <c r="A42" s="21"/>
      <c r="B42" s="21"/>
      <c r="C42" s="21"/>
      <c r="D42" s="21"/>
      <c r="E42" s="21"/>
      <c r="F42" s="21"/>
      <c r="G42" s="21"/>
      <c r="H42" s="21"/>
      <c r="I42" s="5"/>
      <c r="J42" s="5"/>
      <c r="K42" s="21"/>
      <c r="L42" s="21"/>
      <c r="M42" s="21"/>
      <c r="N42" s="21"/>
      <c r="O42" s="21"/>
      <c r="P42" s="21"/>
    </row>
    <row r="43" spans="1:16" x14ac:dyDescent="0.2">
      <c r="A43" s="21"/>
      <c r="B43" s="21"/>
      <c r="C43" s="21"/>
      <c r="D43" s="21"/>
      <c r="E43" s="21"/>
      <c r="F43" s="21"/>
      <c r="G43" s="21"/>
      <c r="H43" s="21"/>
      <c r="I43" s="5"/>
      <c r="J43" s="5"/>
      <c r="K43" s="21"/>
      <c r="L43" s="21"/>
      <c r="M43" s="21"/>
      <c r="N43" s="21"/>
      <c r="O43" s="21"/>
      <c r="P43" s="21"/>
    </row>
    <row r="44" spans="1:16" x14ac:dyDescent="0.2">
      <c r="A44" s="21"/>
      <c r="B44" s="21"/>
      <c r="C44" s="21"/>
      <c r="D44" s="21"/>
      <c r="E44" s="21"/>
      <c r="F44" s="21"/>
      <c r="G44" s="21"/>
      <c r="H44" s="21"/>
      <c r="I44" s="5"/>
      <c r="J44" s="5"/>
      <c r="K44" s="21"/>
      <c r="L44" s="21"/>
      <c r="M44" s="21"/>
      <c r="N44" s="21"/>
      <c r="O44" s="21"/>
      <c r="P44" s="21"/>
    </row>
    <row r="45" spans="1:16" x14ac:dyDescent="0.2">
      <c r="A45" s="21"/>
      <c r="B45" s="21"/>
      <c r="C45" s="21"/>
      <c r="D45" s="21"/>
      <c r="E45" s="21"/>
      <c r="F45" s="21"/>
      <c r="G45" s="21"/>
      <c r="H45" s="21"/>
      <c r="I45" s="5"/>
      <c r="J45" s="5"/>
      <c r="K45" s="21"/>
      <c r="L45" s="21"/>
      <c r="M45" s="21"/>
      <c r="N45" s="21"/>
      <c r="O45" s="21"/>
      <c r="P45" s="21"/>
    </row>
    <row r="46" spans="1:16" x14ac:dyDescent="0.2">
      <c r="A46" s="21"/>
      <c r="B46" s="21"/>
      <c r="C46" s="21"/>
      <c r="D46" s="21"/>
      <c r="E46" s="21"/>
      <c r="F46" s="21"/>
      <c r="G46" s="21"/>
      <c r="H46" s="21"/>
      <c r="I46" s="5"/>
      <c r="J46" s="5"/>
      <c r="K46" s="21"/>
      <c r="L46" s="21"/>
      <c r="M46" s="21"/>
      <c r="N46" s="21"/>
      <c r="O46" s="21"/>
      <c r="P46" s="21"/>
    </row>
    <row r="47" spans="1:16" x14ac:dyDescent="0.2">
      <c r="A47" s="21"/>
      <c r="B47" s="21"/>
      <c r="C47" s="21"/>
      <c r="D47" s="21"/>
      <c r="E47" s="21"/>
      <c r="F47" s="21"/>
      <c r="G47" s="21"/>
      <c r="H47" s="21"/>
      <c r="I47" s="5"/>
      <c r="J47" s="5"/>
      <c r="K47" s="21"/>
      <c r="L47" s="21"/>
      <c r="M47" s="21"/>
      <c r="N47" s="21"/>
      <c r="O47" s="21"/>
      <c r="P47" s="21"/>
    </row>
    <row r="48" spans="1:16" x14ac:dyDescent="0.2">
      <c r="A48" s="21"/>
      <c r="B48" s="21"/>
      <c r="C48" s="21"/>
      <c r="D48" s="21"/>
      <c r="E48" s="21"/>
      <c r="F48" s="21"/>
      <c r="G48" s="21"/>
      <c r="H48" s="21"/>
      <c r="I48" s="5"/>
      <c r="J48" s="5"/>
      <c r="K48" s="21"/>
      <c r="L48" s="21"/>
      <c r="M48" s="21"/>
      <c r="N48" s="21"/>
      <c r="O48" s="21"/>
      <c r="P48" s="21"/>
    </row>
    <row r="49" spans="1:16" x14ac:dyDescent="0.2">
      <c r="A49" s="21"/>
      <c r="B49" s="21"/>
      <c r="C49" s="21"/>
      <c r="D49" s="21"/>
      <c r="E49" s="21"/>
      <c r="F49" s="21"/>
      <c r="G49" s="21"/>
      <c r="H49" s="21"/>
      <c r="I49" s="5"/>
      <c r="J49" s="5"/>
      <c r="K49" s="21"/>
      <c r="L49" s="21"/>
      <c r="M49" s="21"/>
      <c r="N49" s="21"/>
      <c r="O49" s="21"/>
      <c r="P49" s="21"/>
    </row>
    <row r="50" spans="1:16" x14ac:dyDescent="0.2">
      <c r="A50" s="21"/>
      <c r="B50" s="21"/>
      <c r="C50" s="21"/>
      <c r="D50" s="21"/>
      <c r="E50" s="21"/>
      <c r="F50" s="21"/>
      <c r="G50" s="21"/>
      <c r="H50" s="21"/>
      <c r="I50" s="5"/>
      <c r="J50" s="5"/>
      <c r="K50" s="21"/>
      <c r="L50" s="21"/>
      <c r="M50" s="21"/>
      <c r="N50" s="21"/>
      <c r="O50" s="21"/>
      <c r="P50" s="21"/>
    </row>
    <row r="51" spans="1:16" x14ac:dyDescent="0.2">
      <c r="A51" s="21"/>
      <c r="B51" s="21"/>
      <c r="C51" s="21"/>
      <c r="D51" s="21"/>
      <c r="E51" s="21"/>
      <c r="F51" s="21"/>
      <c r="G51" s="21"/>
      <c r="H51" s="21"/>
      <c r="I51" s="5"/>
      <c r="J51" s="5"/>
      <c r="K51" s="21"/>
      <c r="L51" s="21"/>
      <c r="M51" s="21"/>
      <c r="N51" s="21"/>
      <c r="O51" s="21"/>
      <c r="P51" s="21"/>
    </row>
    <row r="52" spans="1:16" x14ac:dyDescent="0.2">
      <c r="A52" s="21"/>
      <c r="B52" s="21"/>
      <c r="C52" s="21"/>
      <c r="D52" s="21"/>
      <c r="E52" s="21"/>
      <c r="F52" s="21"/>
      <c r="G52" s="21"/>
      <c r="H52" s="21"/>
      <c r="I52" s="5"/>
      <c r="J52" s="5"/>
      <c r="K52" s="21"/>
      <c r="L52" s="21"/>
      <c r="M52" s="21"/>
      <c r="N52" s="21"/>
    </row>
    <row r="53" spans="1:16" x14ac:dyDescent="0.2">
      <c r="A53" s="21"/>
      <c r="B53" s="21"/>
      <c r="C53" s="21"/>
      <c r="D53" s="21"/>
      <c r="E53" s="21"/>
      <c r="F53" s="21"/>
      <c r="G53" s="21"/>
      <c r="H53" s="21"/>
      <c r="I53" s="5"/>
      <c r="J53" s="5"/>
      <c r="K53" s="21"/>
      <c r="L53" s="21"/>
      <c r="M53" s="21"/>
      <c r="N53" s="21"/>
    </row>
    <row r="54" spans="1:16" x14ac:dyDescent="0.2">
      <c r="A54" s="21"/>
      <c r="B54" s="21"/>
      <c r="C54" s="21"/>
      <c r="D54" s="21"/>
      <c r="E54" s="21"/>
      <c r="F54" s="21"/>
      <c r="G54" s="21"/>
      <c r="H54" s="21"/>
      <c r="I54" s="5"/>
      <c r="J54" s="5"/>
      <c r="K54" s="21"/>
      <c r="L54" s="21"/>
      <c r="M54" s="21"/>
      <c r="N54" s="21"/>
    </row>
    <row r="55" spans="1:16" x14ac:dyDescent="0.2">
      <c r="A55" s="21"/>
      <c r="B55" s="21"/>
      <c r="C55" s="21"/>
      <c r="D55" s="21"/>
      <c r="E55" s="21"/>
      <c r="F55" s="21"/>
      <c r="G55" s="21"/>
      <c r="H55" s="21"/>
      <c r="I55" s="5"/>
      <c r="J55" s="5"/>
      <c r="K55" s="21"/>
      <c r="L55" s="21"/>
      <c r="M55" s="21"/>
      <c r="N55" s="21"/>
    </row>
    <row r="56" spans="1:16" x14ac:dyDescent="0.2">
      <c r="A56" s="21"/>
      <c r="B56" s="21"/>
      <c r="C56" s="21"/>
      <c r="D56" s="21"/>
      <c r="E56" s="21"/>
      <c r="F56" s="21"/>
      <c r="G56" s="21"/>
      <c r="H56" s="21"/>
      <c r="I56" s="5"/>
      <c r="J56" s="5"/>
      <c r="K56" s="21"/>
      <c r="L56" s="21"/>
      <c r="M56" s="21"/>
      <c r="N56" s="21"/>
    </row>
    <row r="57" spans="1:16" x14ac:dyDescent="0.2">
      <c r="A57" s="21"/>
      <c r="B57" s="21"/>
      <c r="C57" s="21"/>
      <c r="D57" s="21"/>
      <c r="E57" s="21"/>
      <c r="F57" s="21"/>
      <c r="G57" s="21"/>
      <c r="H57" s="21"/>
      <c r="I57" s="5"/>
      <c r="J57" s="5"/>
      <c r="K57" s="21"/>
      <c r="L57" s="21"/>
      <c r="M57" s="21"/>
      <c r="N57" s="21"/>
    </row>
    <row r="58" spans="1:16" x14ac:dyDescent="0.2">
      <c r="A58" s="21"/>
      <c r="B58" s="21"/>
      <c r="C58" s="21"/>
      <c r="D58" s="21"/>
      <c r="E58" s="21"/>
      <c r="F58" s="21"/>
      <c r="G58" s="21"/>
      <c r="H58" s="21"/>
      <c r="I58" s="5"/>
      <c r="J58" s="5"/>
      <c r="K58" s="21"/>
      <c r="L58" s="21"/>
      <c r="M58" s="21"/>
      <c r="N58" s="21"/>
    </row>
    <row r="59" spans="1:16" x14ac:dyDescent="0.2">
      <c r="A59" s="21"/>
      <c r="B59" s="21"/>
      <c r="C59" s="21"/>
      <c r="D59" s="21"/>
      <c r="E59" s="21"/>
      <c r="F59" s="21"/>
      <c r="G59" s="21"/>
      <c r="H59" s="21"/>
      <c r="I59" s="5"/>
      <c r="J59" s="5"/>
      <c r="K59" s="21"/>
      <c r="L59" s="21"/>
      <c r="M59" s="21"/>
      <c r="N59" s="21"/>
    </row>
    <row r="60" spans="1:16" x14ac:dyDescent="0.2">
      <c r="A60" s="21"/>
      <c r="B60" s="21"/>
      <c r="C60" s="21"/>
      <c r="D60" s="21"/>
      <c r="E60" s="21"/>
      <c r="F60" s="21"/>
      <c r="G60" s="21"/>
      <c r="H60" s="21"/>
      <c r="I60" s="5"/>
      <c r="J60" s="5"/>
      <c r="K60" s="21"/>
      <c r="L60" s="21"/>
      <c r="M60" s="21"/>
      <c r="N60" s="21"/>
    </row>
    <row r="61" spans="1:16" x14ac:dyDescent="0.2">
      <c r="A61" s="21"/>
      <c r="B61" s="21"/>
      <c r="C61" s="21"/>
      <c r="D61" s="21"/>
      <c r="E61" s="21"/>
      <c r="F61" s="21"/>
      <c r="G61" s="21"/>
      <c r="H61" s="21"/>
      <c r="I61" s="5"/>
      <c r="J61" s="5"/>
      <c r="K61" s="21"/>
      <c r="L61" s="21"/>
      <c r="M61" s="21"/>
      <c r="N61" s="21"/>
    </row>
    <row r="62" spans="1:16" x14ac:dyDescent="0.2">
      <c r="A62" s="21"/>
      <c r="B62" s="21"/>
      <c r="C62" s="21"/>
      <c r="D62" s="21"/>
      <c r="E62" s="21"/>
      <c r="F62" s="21"/>
      <c r="G62" s="21"/>
      <c r="H62" s="21"/>
      <c r="I62" s="5"/>
      <c r="J62" s="5"/>
      <c r="K62" s="21"/>
      <c r="L62" s="21"/>
      <c r="M62" s="21"/>
      <c r="N62" s="21"/>
    </row>
    <row r="63" spans="1:16" x14ac:dyDescent="0.2">
      <c r="A63" s="21"/>
      <c r="B63" s="21"/>
      <c r="C63" s="21"/>
      <c r="D63" s="21"/>
      <c r="E63" s="21"/>
      <c r="F63" s="21"/>
      <c r="G63" s="21"/>
      <c r="H63" s="21"/>
      <c r="I63" s="5"/>
      <c r="J63" s="5"/>
      <c r="K63" s="21"/>
      <c r="L63" s="21"/>
      <c r="M63" s="21"/>
      <c r="N63" s="21"/>
    </row>
    <row r="64" spans="1:16" x14ac:dyDescent="0.2">
      <c r="A64" s="21"/>
      <c r="B64" s="21"/>
      <c r="C64" s="21"/>
      <c r="D64" s="21"/>
      <c r="E64" s="21"/>
      <c r="F64" s="21"/>
      <c r="G64" s="21"/>
      <c r="H64" s="21"/>
      <c r="I64" s="5"/>
      <c r="J64" s="5"/>
      <c r="K64" s="21"/>
      <c r="L64" s="21"/>
      <c r="M64" s="21"/>
      <c r="N64" s="21"/>
    </row>
    <row r="65" spans="1:14" x14ac:dyDescent="0.2">
      <c r="A65" s="21"/>
      <c r="B65" s="21"/>
      <c r="C65" s="21"/>
      <c r="D65" s="21"/>
      <c r="E65" s="21"/>
      <c r="F65" s="21"/>
      <c r="G65" s="21"/>
      <c r="H65" s="21"/>
      <c r="I65" s="5"/>
      <c r="J65" s="5"/>
      <c r="K65" s="21"/>
      <c r="L65" s="21"/>
      <c r="M65" s="21"/>
      <c r="N65" s="21"/>
    </row>
    <row r="66" spans="1:14" x14ac:dyDescent="0.2">
      <c r="A66" s="21"/>
      <c r="B66" s="21"/>
      <c r="C66" s="21"/>
      <c r="D66" s="21"/>
      <c r="E66" s="21"/>
      <c r="F66" s="21"/>
      <c r="G66" s="21"/>
      <c r="H66" s="21"/>
      <c r="I66" s="5"/>
      <c r="J66" s="5"/>
      <c r="K66" s="21"/>
      <c r="L66" s="21"/>
      <c r="M66" s="21"/>
      <c r="N66" s="21"/>
    </row>
    <row r="67" spans="1:14" x14ac:dyDescent="0.2">
      <c r="A67" s="21"/>
      <c r="B67" s="21"/>
      <c r="C67" s="21"/>
      <c r="D67" s="21"/>
      <c r="E67" s="21"/>
      <c r="F67" s="21"/>
      <c r="G67" s="21"/>
      <c r="H67" s="21"/>
      <c r="I67" s="5"/>
      <c r="J67" s="5"/>
      <c r="K67" s="21"/>
      <c r="L67" s="21"/>
      <c r="M67" s="21"/>
      <c r="N67" s="21"/>
    </row>
    <row r="68" spans="1:14" x14ac:dyDescent="0.2">
      <c r="A68" s="21"/>
      <c r="B68" s="21"/>
      <c r="C68" s="21"/>
      <c r="D68" s="21"/>
      <c r="E68" s="21"/>
      <c r="F68" s="21"/>
      <c r="G68" s="21"/>
      <c r="H68" s="21"/>
      <c r="I68" s="5"/>
      <c r="J68" s="5"/>
      <c r="K68" s="21"/>
      <c r="L68" s="21"/>
      <c r="M68" s="21"/>
      <c r="N68" s="21"/>
    </row>
    <row r="69" spans="1:14" x14ac:dyDescent="0.2">
      <c r="A69" s="21"/>
      <c r="B69" s="21"/>
      <c r="C69" s="21"/>
      <c r="D69" s="21"/>
      <c r="E69" s="21"/>
      <c r="F69" s="21"/>
      <c r="G69" s="21"/>
      <c r="H69" s="21"/>
      <c r="I69" s="5"/>
      <c r="J69" s="5"/>
      <c r="K69" s="21"/>
      <c r="L69" s="21"/>
      <c r="M69" s="21"/>
      <c r="N69" s="21"/>
    </row>
    <row r="70" spans="1:14" x14ac:dyDescent="0.2">
      <c r="A70" s="21"/>
      <c r="B70" s="21"/>
      <c r="C70" s="21"/>
      <c r="D70" s="21"/>
      <c r="E70" s="21"/>
      <c r="F70" s="21"/>
      <c r="G70" s="21"/>
      <c r="H70" s="21"/>
      <c r="I70" s="5"/>
      <c r="J70" s="5"/>
      <c r="K70" s="21"/>
      <c r="L70" s="21"/>
      <c r="M70" s="21"/>
      <c r="N70" s="21"/>
    </row>
    <row r="71" spans="1:14" x14ac:dyDescent="0.2">
      <c r="A71" s="21"/>
      <c r="B71" s="21"/>
      <c r="C71" s="21"/>
      <c r="D71" s="21"/>
      <c r="E71" s="21"/>
      <c r="F71" s="21"/>
      <c r="G71" s="21"/>
      <c r="H71" s="21"/>
      <c r="I71" s="5"/>
      <c r="J71" s="5"/>
      <c r="K71" s="21"/>
      <c r="L71" s="21"/>
      <c r="M71" s="21"/>
      <c r="N71" s="21"/>
    </row>
    <row r="72" spans="1:14" x14ac:dyDescent="0.2">
      <c r="A72" s="21"/>
      <c r="B72" s="21"/>
      <c r="C72" s="21"/>
      <c r="D72" s="21"/>
      <c r="E72" s="21"/>
      <c r="F72" s="21"/>
      <c r="G72" s="21"/>
      <c r="H72" s="21"/>
      <c r="I72" s="5"/>
      <c r="J72" s="5"/>
      <c r="K72" s="21"/>
      <c r="L72" s="21"/>
      <c r="M72" s="21"/>
      <c r="N72" s="21"/>
    </row>
    <row r="73" spans="1:14" x14ac:dyDescent="0.2">
      <c r="A73" s="21"/>
      <c r="B73" s="21"/>
      <c r="C73" s="21"/>
      <c r="D73" s="21"/>
      <c r="E73" s="21"/>
      <c r="F73" s="21"/>
      <c r="G73" s="21"/>
      <c r="H73" s="21"/>
      <c r="I73" s="5"/>
      <c r="J73" s="5"/>
      <c r="K73" s="21"/>
      <c r="L73" s="21"/>
      <c r="M73" s="21"/>
      <c r="N73" s="21"/>
    </row>
    <row r="74" spans="1:14" x14ac:dyDescent="0.2">
      <c r="A74" s="21"/>
      <c r="B74" s="21"/>
      <c r="C74" s="21"/>
      <c r="D74" s="21"/>
      <c r="E74" s="21"/>
      <c r="F74" s="21"/>
      <c r="G74" s="21"/>
      <c r="H74" s="21"/>
      <c r="I74" s="5"/>
      <c r="J74" s="5"/>
      <c r="K74" s="21"/>
      <c r="L74" s="21"/>
      <c r="M74" s="21"/>
      <c r="N74" s="21"/>
    </row>
    <row r="75" spans="1:14" x14ac:dyDescent="0.2">
      <c r="A75" s="21"/>
      <c r="B75" s="21"/>
      <c r="C75" s="21"/>
      <c r="D75" s="21"/>
      <c r="E75" s="21"/>
      <c r="F75" s="21"/>
      <c r="G75" s="21"/>
      <c r="H75" s="21"/>
      <c r="I75" s="5"/>
      <c r="J75" s="5"/>
      <c r="K75" s="21"/>
      <c r="L75" s="21"/>
      <c r="M75" s="21"/>
      <c r="N75" s="21"/>
    </row>
    <row r="76" spans="1:14" x14ac:dyDescent="0.2">
      <c r="A76" s="21"/>
      <c r="B76" s="21"/>
      <c r="C76" s="21"/>
      <c r="D76" s="21"/>
      <c r="E76" s="21"/>
      <c r="F76" s="21"/>
      <c r="G76" s="21"/>
      <c r="H76" s="21"/>
      <c r="I76" s="5"/>
      <c r="J76" s="5"/>
      <c r="K76" s="21"/>
      <c r="L76" s="21"/>
      <c r="M76" s="21"/>
      <c r="N76" s="21"/>
    </row>
  </sheetData>
  <mergeCells count="12">
    <mergeCell ref="B29:C29"/>
    <mergeCell ref="I30:I31"/>
    <mergeCell ref="J30:J31"/>
    <mergeCell ref="B33:C33"/>
    <mergeCell ref="B35:C35"/>
    <mergeCell ref="A1:E1"/>
    <mergeCell ref="B3:C3"/>
    <mergeCell ref="A21:A28"/>
    <mergeCell ref="B21:C21"/>
    <mergeCell ref="B23:C23"/>
    <mergeCell ref="B25:C25"/>
    <mergeCell ref="B27:C27"/>
  </mergeCells>
  <pageMargins left="0.25" right="0.25" top="0.75" bottom="0.75" header="0.3" footer="0.3"/>
  <pageSetup paperSize="9"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нов.ред.прил.2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2015-03-24T03:49:21Z</dcterms:created>
  <dcterms:modified xsi:type="dcterms:W3CDTF">2015-03-24T03:50:03Z</dcterms:modified>
</cp:coreProperties>
</file>