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4560" windowWidth="15600" windowHeight="6210"/>
  </bookViews>
  <sheets>
    <sheet name="Тарифы" sheetId="1" r:id="rId1"/>
    <sheet name="Лист1" sheetId="2" r:id="rId2"/>
  </sheets>
  <definedNames>
    <definedName name="_xlnm._FilterDatabase" localSheetId="0" hidden="1">Тарифы!$A$4:$BN$16</definedName>
    <definedName name="Z_05758FA0_4CE7_4388_AE38_718E495C3D83_.wvu.Cols" localSheetId="0" hidden="1">Тарифы!$D:$D,Тарифы!$G:$G</definedName>
    <definedName name="Z_05758FA0_4CE7_4388_AE38_718E495C3D83_.wvu.FilterData" localSheetId="0" hidden="1">Тарифы!$A$4:$BN$16</definedName>
    <definedName name="Z_087302AA_BA8A_4BE2_B1AF_DD05A2C3AC3D_.wvu.FilterData" localSheetId="0" hidden="1">Тарифы!$A$4:$BN$16</definedName>
    <definedName name="Z_2B8EB310_FE82_4866_A00A_CC1AEC0EF1CF_.wvu.FilterData" localSheetId="0" hidden="1">Тарифы!$A$4:$BN$16</definedName>
    <definedName name="Z_3A9DCED9_884F_44CA_B134_51035757E46E_.wvu.FilterData" localSheetId="0" hidden="1">Тарифы!$A$4:$BN$16</definedName>
    <definedName name="Z_4B975A2C_1414_457D_94CF_E4B212482040_.wvu.Cols" localSheetId="0" hidden="1">Тарифы!$D:$D</definedName>
    <definedName name="Z_4B975A2C_1414_457D_94CF_E4B212482040_.wvu.FilterData" localSheetId="0" hidden="1">Тарифы!$A$4:$BN$16</definedName>
    <definedName name="Z_82FC8B64_A56F_4C5A_833A_E663A8D82B89_.wvu.FilterData" localSheetId="0" hidden="1">Тарифы!$A$4:$BN$16</definedName>
    <definedName name="Z_8509482A_7C43_4593_99F5_22CA83893506_.wvu.FilterData" localSheetId="0" hidden="1">Тарифы!$A$4:$BN$16</definedName>
    <definedName name="Z_BA76BABC_825A_4440_A806_B2DBD6E3C4A7_.wvu.FilterData" localSheetId="0" hidden="1">Тарифы!$A$4:$BN$16</definedName>
    <definedName name="Z_C6AD8298_8C7A_40F6_ACD1_6FE18918BBE4_.wvu.FilterData" localSheetId="0" hidden="1">Тарифы!$A$4:$BN$16</definedName>
    <definedName name="Z_D65EB879_538A_49A7_A97A_7600AC55F27E_.wvu.FilterData" localSheetId="0" hidden="1">Тарифы!$A$4:$BN$16</definedName>
    <definedName name="Z_F3AE3EDB_77D6_4379_A484_5D946B4D3E68_.wvu.FilterData" localSheetId="0" hidden="1">Тарифы!$A$4:$BN$16</definedName>
    <definedName name="Z_F95A51F7_8351_4C29_B55B_CD52BE2F4715_.wvu.FilterData" localSheetId="0" hidden="1">Тарифы!$A$4:$BN$16</definedName>
  </definedNames>
  <calcPr calcId="125725"/>
  <customWorkbookViews>
    <customWorkbookView name="Екатерина Николаевна Тушкова - Личное представление" guid="{6D8FB0E8-C378-4FA6-8EE9-D4457444FDB4}" mergeInterval="0" personalView="1" maximized="1" windowWidth="1276" windowHeight="799" activeSheetId="1"/>
    <customWorkbookView name="Мелихова - Личное представление" guid="{EE659005-054E-4CB5-8E3B-FBC5838267C1}" mergeInterval="0" personalView="1" maximized="1" windowWidth="1258" windowHeight="598" activeSheetId="1"/>
    <customWorkbookView name="Быкова - Личное представление" guid="{1A133392-1583-4523-B5E6-C67A32B81D40}" mergeInterval="0" personalView="1" maximized="1" windowWidth="1276" windowHeight="759" activeSheetId="1"/>
    <customWorkbookView name="Borzey - Личное представление" guid="{E6081B39-5F4F-40AE-AE30-1CC7D0E57794}" mergeInterval="0" personalView="1" maximized="1" windowWidth="1276" windowHeight="799" activeSheetId="1"/>
    <customWorkbookView name="Польз - Личное представление" guid="{80125F28-5798-4A88-9DF6-BD75AE3BF437}" mergeInterval="0" personalView="1" maximized="1" windowWidth="1006" windowHeight="477" activeSheetId="1"/>
    <customWorkbookView name="Teplo1 - Личное представление" guid="{C53D186C-0BE5-481D-A53D-A78F486174BC}" mergeInterval="0" personalView="1" maximized="1" windowWidth="1276" windowHeight="799" activeSheetId="1"/>
    <customWorkbookView name="11 - Личное представление" guid="{E72CAF0C-961B-46EE-957A-64E903C2F990}" mergeInterval="0" personalView="1" maximized="1" windowWidth="1276" windowHeight="695" activeSheetId="1"/>
    <customWorkbookView name="Марина Анатольевна Быкова - Личное представление" guid="{1D49762E-9DF4-474F-B38A-2489F8CAAAE9}" mergeInterval="0" personalView="1" maximized="1" xWindow="-8" yWindow="-8" windowWidth="1296" windowHeight="1000" activeSheetId="1"/>
    <customWorkbookView name="Лидия Г. Хороших - Личное представление" guid="{8F9CA954-CAFD-4FCD-85E3-2C70094ADF91}" mergeInterval="0" personalView="1" maximized="1" windowWidth="1020" windowHeight="543" activeSheetId="1"/>
    <customWorkbookView name="Яна Владимировна Гребенкина - Личное представление" guid="{05758FA0-4CE7-4388-AE38-718E495C3D83}" mergeInterval="0" personalView="1" maximized="1" windowWidth="1276" windowHeight="799" activeSheetId="1"/>
    <customWorkbookView name="Наталья Л. Мелихова - Личное представление" guid="{8509482A-7C43-4593-99F5-22CA83893506}" mergeInterval="0" personalView="1" maximized="1" windowWidth="1276" windowHeight="759" activeSheetId="1"/>
    <customWorkbookView name="Светлана В. Якушенко - Личное представление" guid="{087302AA-BA8A-4BE2-B1AF-DD05A2C3AC3D}" mergeInterval="0" personalView="1" maximized="1" windowWidth="1276" windowHeight="695" activeSheetId="1"/>
    <customWorkbookView name="Елена Алексеевна Рычкова - Личное представление" guid="{4B975A2C-1414-457D-94CF-E4B212482040}" mergeInterval="0" personalView="1" maximized="1" windowWidth="1276" windowHeight="799" activeSheetId="1"/>
  </customWorkbookViews>
  <fileRecoveryPr autoRecover="0"/>
</workbook>
</file>

<file path=xl/calcChain.xml><?xml version="1.0" encoding="utf-8"?>
<calcChain xmlns="http://schemas.openxmlformats.org/spreadsheetml/2006/main">
  <c r="D9" i="1"/>
  <c r="D11"/>
  <c r="D223" i="2" l="1"/>
  <c r="D221"/>
  <c r="D213"/>
  <c r="D206"/>
  <c r="D205"/>
  <c r="D203"/>
  <c r="D201"/>
  <c r="D197"/>
  <c r="D196"/>
  <c r="D195"/>
  <c r="D194"/>
  <c r="D192"/>
  <c r="D190"/>
  <c r="D188"/>
  <c r="D182"/>
  <c r="D180"/>
  <c r="D175"/>
  <c r="D173"/>
  <c r="D166"/>
  <c r="D165"/>
  <c r="D164"/>
  <c r="D162"/>
  <c r="D160"/>
  <c r="D152"/>
  <c r="D151"/>
  <c r="D146"/>
  <c r="D145"/>
  <c r="D144"/>
  <c r="D143"/>
  <c r="D141"/>
  <c r="D139"/>
  <c r="D130"/>
  <c r="D129"/>
  <c r="D127"/>
  <c r="D125"/>
  <c r="D120"/>
  <c r="D119"/>
  <c r="D112"/>
  <c r="D104"/>
  <c r="D96"/>
  <c r="D95"/>
  <c r="D94"/>
  <c r="D93"/>
  <c r="D92"/>
  <c r="D90"/>
  <c r="D88"/>
  <c r="D86"/>
  <c r="C76"/>
  <c r="D67"/>
  <c r="D66"/>
  <c r="D65"/>
  <c r="D48"/>
  <c r="D47"/>
  <c r="D46"/>
  <c r="D44"/>
  <c r="D35"/>
  <c r="D28"/>
  <c r="D26"/>
  <c r="D23"/>
  <c r="D22"/>
  <c r="D13"/>
  <c r="A4" i="1" l="1"/>
</calcChain>
</file>

<file path=xl/sharedStrings.xml><?xml version="1.0" encoding="utf-8"?>
<sst xmlns="http://schemas.openxmlformats.org/spreadsheetml/2006/main" count="810" uniqueCount="255">
  <si>
    <t>Город Иркутск</t>
  </si>
  <si>
    <t>Муниципальное образование города Усолье-Сибирское</t>
  </si>
  <si>
    <t>Казачинское муниципальное образование</t>
  </si>
  <si>
    <t>Ключевское муниципальное образование</t>
  </si>
  <si>
    <t>Кунерминское муниципальное образование</t>
  </si>
  <si>
    <t>Магистральнинское муниципальное образование</t>
  </si>
  <si>
    <t>Новоселовское муниципальное образование</t>
  </si>
  <si>
    <t>Ульканское муниципальное образование</t>
  </si>
  <si>
    <t>Алзамайское муниципальное образование</t>
  </si>
  <si>
    <t>Замзорское муниципальное образование</t>
  </si>
  <si>
    <t>Каменское муниципальное образование</t>
  </si>
  <si>
    <t>Костинское муниципальное образование</t>
  </si>
  <si>
    <t>Нижнеудинское муниципальное образование</t>
  </si>
  <si>
    <t>Усть-Рубахинское муниципальное образование</t>
  </si>
  <si>
    <t>Еланцынское муниципальное образование</t>
  </si>
  <si>
    <t>Усольское районное муниципальное образование</t>
  </si>
  <si>
    <t>Белореченское муниципальное образование</t>
  </si>
  <si>
    <t>Железнодорожное муниципальное образование</t>
  </si>
  <si>
    <t>Мальтинское муниципальное образование</t>
  </si>
  <si>
    <t>Мишелевское муниципальное образование</t>
  </si>
  <si>
    <t>Новожилкинское муниципальное образование</t>
  </si>
  <si>
    <t>Новомальтинское муниципальное образование</t>
  </si>
  <si>
    <t>Раздольинское муниципальное образование</t>
  </si>
  <si>
    <t>Сосновское муниципальное образование</t>
  </si>
  <si>
    <t>Среднинское муниципальное образование</t>
  </si>
  <si>
    <t>Тайтурское муниципальное образование</t>
  </si>
  <si>
    <t>Тельминское муниципальное образование</t>
  </si>
  <si>
    <t>Алехинское муниципальное образование</t>
  </si>
  <si>
    <t>Голуметское муниципальное образование</t>
  </si>
  <si>
    <t>Михайловское муниципальное образование</t>
  </si>
  <si>
    <t>Тарифы на коммунальные услуги, установленные регулирующими органами для населения, подлежащие применению в муниципальных образованиях Иркутской области</t>
  </si>
  <si>
    <t>Ед. изм.</t>
  </si>
  <si>
    <t>Основание</t>
  </si>
  <si>
    <t>- компонент на тепловую энергию</t>
  </si>
  <si>
    <t>Гкал</t>
  </si>
  <si>
    <t>- компонент на теплоноситель</t>
  </si>
  <si>
    <t>Холодное водоснабжение</t>
  </si>
  <si>
    <t>Водоотведение</t>
  </si>
  <si>
    <t>Наименование ресурсоснабжающей организации</t>
  </si>
  <si>
    <t>кВт.ч</t>
  </si>
  <si>
    <t>Вид коммунальных услуг</t>
  </si>
  <si>
    <t>№</t>
  </si>
  <si>
    <t>дата</t>
  </si>
  <si>
    <t>№ п/п</t>
  </si>
  <si>
    <t xml:space="preserve">Приказ службы по тарифам Иркутской области </t>
  </si>
  <si>
    <t>Наименование нормативного правового акта</t>
  </si>
  <si>
    <t>МУП "Водоканал" г.Иркутска</t>
  </si>
  <si>
    <t>Постановление администрации г. Иркутска</t>
  </si>
  <si>
    <t>Горячее водоснабжение, в т.ч.</t>
  </si>
  <si>
    <t>Отопление</t>
  </si>
  <si>
    <t>Электроснабжение</t>
  </si>
  <si>
    <t>ОАО "Иркутскоблгаз"</t>
  </si>
  <si>
    <t>Газоснабжение, сжиженный газ, в т.ч.</t>
  </si>
  <si>
    <t>кг</t>
  </si>
  <si>
    <t>735-спр</t>
  </si>
  <si>
    <t>в баллонах без доставки до потребителя</t>
  </si>
  <si>
    <t>из групповых резервуарных установок</t>
  </si>
  <si>
    <t>в баллонах с доставкой до потребителя</t>
  </si>
  <si>
    <t>ООО "Теплосервис"</t>
  </si>
  <si>
    <t>ООО "Теплоснаб"</t>
  </si>
  <si>
    <t>МУП ЖКХ "Кунерма"</t>
  </si>
  <si>
    <t>Постановления администрации Кунерминского городского поселения</t>
  </si>
  <si>
    <t>ООО "Водоканал п. Магистральный"</t>
  </si>
  <si>
    <t>ООО "Вектор"</t>
  </si>
  <si>
    <t>Постановление администрации Алзамайского муниципального образования</t>
  </si>
  <si>
    <t>Ремонтно-механическое депо Алзамай - обособленное структурное подразделение Новосибирского филиала ОАО "ВРК-1"</t>
  </si>
  <si>
    <t>МУП "Коммунальник г. Алзамая"</t>
  </si>
  <si>
    <t>ООО "ЖКХ" г. Алзамая</t>
  </si>
  <si>
    <t>208-спр</t>
  </si>
  <si>
    <t>ООО СК "Ремстрой"</t>
  </si>
  <si>
    <t>ООО "Тайга"</t>
  </si>
  <si>
    <t>Постановление администрации Костинского муниципального образования</t>
  </si>
  <si>
    <t>ООО "Нижнеудинское коммунальное управление"</t>
  </si>
  <si>
    <t>Восточно-Сибирская дирекция по тепловодоснабжению - структурное подразделение центральной дирекции по тепловодоснабжению филиала ОАО "РЖД"</t>
  </si>
  <si>
    <t>ООО "Иркутск-Терминал"  Нижнеудинский цех</t>
  </si>
  <si>
    <t>Постановление администрации Нижнеудинского муниципального образования</t>
  </si>
  <si>
    <t>м³</t>
  </si>
  <si>
    <t>ООО "Тепловик</t>
  </si>
  <si>
    <t>МУП "Комхоз-сервис"</t>
  </si>
  <si>
    <t>ООО "Тепловик"</t>
  </si>
  <si>
    <t>Постановление администрации Еланцинского муниципального образования</t>
  </si>
  <si>
    <t>Постановление администрации                г. Усолье-Сибирское</t>
  </si>
  <si>
    <t>ООО "Аквасервис"</t>
  </si>
  <si>
    <t>ООО "Водоканал города Черемхово"</t>
  </si>
  <si>
    <t>Постановление администрации г. Черемхово</t>
  </si>
  <si>
    <t>МУП "Транзит-Аква"</t>
  </si>
  <si>
    <t>Постановление администрации Белореченского муниципального образования</t>
  </si>
  <si>
    <t>ООО "Искра"</t>
  </si>
  <si>
    <t>ОГБОУ СПО "Усольский аграрно-промышленный техникум"</t>
  </si>
  <si>
    <t>Постановление администрации Железнодорожного муниципального образования</t>
  </si>
  <si>
    <t>995</t>
  </si>
  <si>
    <t>01.12.2010</t>
  </si>
  <si>
    <t>ООО "Саяны +"</t>
  </si>
  <si>
    <t>МУП "Авторитет"</t>
  </si>
  <si>
    <t>Постановление администрации Сосновского муниципального образования</t>
  </si>
  <si>
    <t>Постановление администрации Тайтурского муниципального образования</t>
  </si>
  <si>
    <t>ООО "Энергия"</t>
  </si>
  <si>
    <t>Постановление администрации Раздольинского муниципального образования</t>
  </si>
  <si>
    <t>ООО "Омега"</t>
  </si>
  <si>
    <t>ООО "Утес"</t>
  </si>
  <si>
    <t>Постановление администрации Новомальтинского муниципального образования</t>
  </si>
  <si>
    <t>Приказ службы по тарифам Иркутской области, постановление администрации Новомальтинского муниципального образования</t>
  </si>
  <si>
    <t>Постановление администрации Мальтинского муниципального образования</t>
  </si>
  <si>
    <t>ООО "Коммунальные услуги"</t>
  </si>
  <si>
    <t>Постановление администрации Мишелевского муниципального образования</t>
  </si>
  <si>
    <t>28.11.2012</t>
  </si>
  <si>
    <t>Постановление администрации Тельминского муниципального образования</t>
  </si>
  <si>
    <t>ООО "Сибиряк плюс"</t>
  </si>
  <si>
    <t>Постановление администрации Черемховского района</t>
  </si>
  <si>
    <t>479/а</t>
  </si>
  <si>
    <t>ООО "Голуметьсервис"</t>
  </si>
  <si>
    <t>132-спр</t>
  </si>
  <si>
    <t>Постановление администрации Голуметского муниципального образования</t>
  </si>
  <si>
    <t>ООО Водоканал рп Михайловка</t>
  </si>
  <si>
    <t>Постановление администрации Михайловского муниципального образования</t>
  </si>
  <si>
    <t>Постановление администрации Магистральнинского городского поселения</t>
  </si>
  <si>
    <t>Постановление администрации Ульканского городского поселения</t>
  </si>
  <si>
    <t>ООО "Авангард"</t>
  </si>
  <si>
    <t xml:space="preserve">Постановление администрации города Черемхово </t>
  </si>
  <si>
    <t>Постановление администрации Алехинского муниципального образования</t>
  </si>
  <si>
    <t>Муниципальное образование "Город Черемхово"</t>
  </si>
  <si>
    <t>Муниципальное образование "Казачинско-Ленский район"</t>
  </si>
  <si>
    <r>
      <t>м</t>
    </r>
    <r>
      <rPr>
        <vertAlign val="superscript"/>
        <sz val="11"/>
        <color indexed="8"/>
        <rFont val="Times New Roman"/>
        <family val="1"/>
        <charset val="204"/>
      </rPr>
      <t>3</t>
    </r>
  </si>
  <si>
    <r>
      <t>м</t>
    </r>
    <r>
      <rPr>
        <sz val="11"/>
        <color indexed="8"/>
        <rFont val="Times New Roman"/>
        <family val="1"/>
        <charset val="204"/>
      </rPr>
      <t>³</t>
    </r>
  </si>
  <si>
    <t>Постановление администрации Белоречинского муниципального образования</t>
  </si>
  <si>
    <t>МБУ "Коммунальник"</t>
  </si>
  <si>
    <t>ООО "Михайловские коммунальные системы"</t>
  </si>
  <si>
    <t>МУП "Мальтинское ЖКХ"</t>
  </si>
  <si>
    <t>ООО "Триумф"</t>
  </si>
  <si>
    <t>180-спр     (ред. 361-спр)</t>
  </si>
  <si>
    <t>180-спр (ред.361-спр)</t>
  </si>
  <si>
    <t>05.06.2014 (19.11.2015)</t>
  </si>
  <si>
    <t>136-спр    (ред. 361-спр)</t>
  </si>
  <si>
    <t>02.07.2015 (19.11.2015)</t>
  </si>
  <si>
    <t>12.12.2014 (19.11.2015)</t>
  </si>
  <si>
    <t>5308,43; 2135,56; 2231,38</t>
  </si>
  <si>
    <t>3-спр         (ред. 360-спр)</t>
  </si>
  <si>
    <t>243-спр      (ред. 360-спр)</t>
  </si>
  <si>
    <t>22.11.2013 (19.11.2015)</t>
  </si>
  <si>
    <t>МУП "Тепловодотехсервис"</t>
  </si>
  <si>
    <t>26.06.2014 (19.11.2015)</t>
  </si>
  <si>
    <t>239-спр (ред. 360-спр)</t>
  </si>
  <si>
    <t>165-спр (ред. 360-спр</t>
  </si>
  <si>
    <t>30.05.2014 (19.11.2015)</t>
  </si>
  <si>
    <t>АО "ГУ ЖКХ"</t>
  </si>
  <si>
    <t>449-спр</t>
  </si>
  <si>
    <t>472-спр</t>
  </si>
  <si>
    <t>431-спр</t>
  </si>
  <si>
    <t>515-спр</t>
  </si>
  <si>
    <t>513-спр</t>
  </si>
  <si>
    <t>518-спр</t>
  </si>
  <si>
    <t>516-спр</t>
  </si>
  <si>
    <t>684-спр    (ред. 626-спр)</t>
  </si>
  <si>
    <t>17.12.2014 (29.12.2015)</t>
  </si>
  <si>
    <t>342-спр     (ред. 5-спр)</t>
  </si>
  <si>
    <t>226-спр    (ред. 626-спр)</t>
  </si>
  <si>
    <t>25.06.2014 (29.12.2015)</t>
  </si>
  <si>
    <t>ОА "ГУ ЖКХ"</t>
  </si>
  <si>
    <t>207-п</t>
  </si>
  <si>
    <t>208-п</t>
  </si>
  <si>
    <t>433-спр</t>
  </si>
  <si>
    <t>643-спр      (ред. 626-спр)</t>
  </si>
  <si>
    <t>12.12.2014 (29.12.2015)</t>
  </si>
  <si>
    <t>684-спр    (ред.626-спр)</t>
  </si>
  <si>
    <t>243-п</t>
  </si>
  <si>
    <t>341, 335</t>
  </si>
  <si>
    <t>3-спр         (ред. 626-спр)</t>
  </si>
  <si>
    <t>483-спр</t>
  </si>
  <si>
    <t>538-спр</t>
  </si>
  <si>
    <t>267-спр     (ред. 626-спр)</t>
  </si>
  <si>
    <t>13.11.2014 (29.12.2015)</t>
  </si>
  <si>
    <t>622-спр     (ред. 584-спр)</t>
  </si>
  <si>
    <t>10.12.2014 (22.12.2015)</t>
  </si>
  <si>
    <t>1666 (ред. 09)</t>
  </si>
  <si>
    <t>30.11.2015 (15.01.2016)</t>
  </si>
  <si>
    <t>1665 (ред. 10)</t>
  </si>
  <si>
    <t>503-спр</t>
  </si>
  <si>
    <t>501-спр</t>
  </si>
  <si>
    <t>ООО "Тесла"</t>
  </si>
  <si>
    <t>458-спр</t>
  </si>
  <si>
    <t>478-спр</t>
  </si>
  <si>
    <t>476-спр</t>
  </si>
  <si>
    <t>80-спр           (ред. 519-спр)</t>
  </si>
  <si>
    <t>28.03.2014  (18.12.2015)</t>
  </si>
  <si>
    <t>540-спр</t>
  </si>
  <si>
    <t>20,63+7,33</t>
  </si>
  <si>
    <t>647-спр     (ред. 584-спр)</t>
  </si>
  <si>
    <t>12.12.2014 (22.12.2015)</t>
  </si>
  <si>
    <t>207-спр     (ред. 584-спр)</t>
  </si>
  <si>
    <t>23.06.2014 (22.12.2015)</t>
  </si>
  <si>
    <t>761-спр     (ред. 626-спр)</t>
  </si>
  <si>
    <t>22.12.2014 (29.12.2015)</t>
  </si>
  <si>
    <t>3048.98</t>
  </si>
  <si>
    <t>ООО "УКУ"</t>
  </si>
  <si>
    <t>475-спр</t>
  </si>
  <si>
    <t>473-спр</t>
  </si>
  <si>
    <t>ООО "Комплекс очистных сооружений"</t>
  </si>
  <si>
    <t>374-спр</t>
  </si>
  <si>
    <t>321 (ред. 341)</t>
  </si>
  <si>
    <t>26.11.2015 (17.12.2015)</t>
  </si>
  <si>
    <t>879 (ред. 905)</t>
  </si>
  <si>
    <t>24.11.2015 (22.12.2015)</t>
  </si>
  <si>
    <t>301а</t>
  </si>
  <si>
    <t>ПАО "Иркутскэнерго"</t>
  </si>
  <si>
    <t>18,29 (11,21+5,06)</t>
  </si>
  <si>
    <t>11,37 (6,31+5,06)</t>
  </si>
  <si>
    <t>ООО "Инженерные сети"; МУП "Эльбрус"</t>
  </si>
  <si>
    <t>ОА "ГУ ЖКХ";               МУП "Эльбрус"</t>
  </si>
  <si>
    <t xml:space="preserve">ПАО "Иркутскэнерго" </t>
  </si>
  <si>
    <t>424 (ред. 9)</t>
  </si>
  <si>
    <t>27.11.2015 (15.01.2016)</t>
  </si>
  <si>
    <t>489-спр,          253-спр (ред. 626-спр)</t>
  </si>
  <si>
    <t>16.12.2015, 26.11.2014 (29.12.2015)</t>
  </si>
  <si>
    <t xml:space="preserve">ООО "Теплосервис" </t>
  </si>
  <si>
    <t xml:space="preserve">ООО "Тесла" </t>
  </si>
  <si>
    <t xml:space="preserve">ООО "Энергия" </t>
  </si>
  <si>
    <t xml:space="preserve">ОА "ГУ ЖКХ" </t>
  </si>
  <si>
    <t xml:space="preserve">ООО "Омега" </t>
  </si>
  <si>
    <t xml:space="preserve">ООО "Утес" </t>
  </si>
  <si>
    <t xml:space="preserve">ООО "УКУ" </t>
  </si>
  <si>
    <t xml:space="preserve">ООО "Саяны +" </t>
  </si>
  <si>
    <t>25,18   (17,85+7,33)</t>
  </si>
  <si>
    <t xml:space="preserve">Восточно-Сибирская дирекция по тепловодоснабжению - структурное подразделение центральной дирекции по тепловодоснабжению филиала ОАО "РЖД" </t>
  </si>
  <si>
    <t xml:space="preserve">ООО "Нижнеудинское коммунальное управление" </t>
  </si>
  <si>
    <t xml:space="preserve">ООО "ЖКХ" г. Алзамая </t>
  </si>
  <si>
    <t xml:space="preserve">МУП ЖКХ "Кунерма" </t>
  </si>
  <si>
    <t xml:space="preserve">ООО "Теплоснаб" </t>
  </si>
  <si>
    <t xml:space="preserve">ООО "Михайловские коммунальные системы" </t>
  </si>
  <si>
    <t xml:space="preserve">МУП "Теплосервис" </t>
  </si>
  <si>
    <t>МУП "Теплосервис"</t>
  </si>
  <si>
    <t xml:space="preserve">18-спр     </t>
  </si>
  <si>
    <t xml:space="preserve">16-спр    </t>
  </si>
  <si>
    <t>286 (ред. 16)</t>
  </si>
  <si>
    <t>07.12.2015 (01.02.2016)</t>
  </si>
  <si>
    <t>285 (ред. 17)</t>
  </si>
  <si>
    <t>449-спр, 10 (ред. 30)</t>
  </si>
  <si>
    <t>09.12.2015, 21.01.2016 (09.02.2016)</t>
  </si>
  <si>
    <t>429-спр,10 (ред. 30)</t>
  </si>
  <si>
    <t>03.12.2015, 21.01.2016 (09.02.2016)</t>
  </si>
  <si>
    <t>10.11.2015 (15.01.2016)</t>
  </si>
  <si>
    <t xml:space="preserve">10-спр </t>
  </si>
  <si>
    <t>298 (ред. 336)</t>
  </si>
  <si>
    <t>01.12.2015 (31.12.2015)</t>
  </si>
  <si>
    <t>12-спр (ред. 33-спр)</t>
  </si>
  <si>
    <t>08.02.2016 (09.03.2016)</t>
  </si>
  <si>
    <t>031-06-634/6, ред. 031-06-1120/6</t>
  </si>
  <si>
    <t>01.07.2016, ред. 20.12.2016</t>
  </si>
  <si>
    <t>449-спр, ред. 488-спр</t>
  </si>
  <si>
    <t>09.12.2015, ред. 20.12.2016</t>
  </si>
  <si>
    <t>718-спр, ред. 446-спр</t>
  </si>
  <si>
    <t>19.12.2014, ред. от 20.12.2016</t>
  </si>
  <si>
    <t>707-спр, ред. 446-спр</t>
  </si>
  <si>
    <t>497-спр</t>
  </si>
  <si>
    <t xml:space="preserve">для населения с 01.01.2017 </t>
  </si>
  <si>
    <t>Тариф</t>
  </si>
</sst>
</file>

<file path=xl/styles.xml><?xml version="1.0" encoding="utf-8"?>
<styleSheet xmlns="http://schemas.openxmlformats.org/spreadsheetml/2006/main">
  <numFmts count="3">
    <numFmt numFmtId="165" formatCode="0.0000"/>
    <numFmt numFmtId="167" formatCode="&quot;$&quot;#,##0_);[Red]\(&quot;$&quot;#,##0\)"/>
    <numFmt numFmtId="168" formatCode="_-* #,##0.00[$€-1]_-;\-* #,##0.00[$€-1]_-;_-* &quot;-&quot;??[$€-1]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9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12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10"/>
      <color indexed="12"/>
      <name val="Arial Cyr"/>
      <charset val="204"/>
    </font>
    <font>
      <u/>
      <sz val="9"/>
      <color indexed="12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sz val="10"/>
      <name val="Helv"/>
      <charset val="204"/>
    </font>
    <font>
      <sz val="8"/>
      <name val="Arial"/>
      <family val="2"/>
      <charset val="204"/>
    </font>
    <font>
      <u/>
      <sz val="9"/>
      <color indexed="32"/>
      <name val="Tahoma"/>
      <family val="2"/>
      <charset val="204"/>
    </font>
    <font>
      <u/>
      <sz val="9"/>
      <color indexed="18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4" fillId="0" borderId="2" applyBorder="0">
      <alignment horizontal="center" vertical="center" wrapText="1"/>
    </xf>
    <xf numFmtId="0" fontId="12" fillId="0" borderId="0"/>
    <xf numFmtId="49" fontId="13" fillId="0" borderId="0" applyBorder="0">
      <alignment vertical="top"/>
    </xf>
    <xf numFmtId="0" fontId="15" fillId="0" borderId="0"/>
    <xf numFmtId="168" fontId="15" fillId="0" borderId="0"/>
    <xf numFmtId="0" fontId="24" fillId="0" borderId="0"/>
    <xf numFmtId="38" fontId="25" fillId="0" borderId="0">
      <alignment vertical="top"/>
    </xf>
    <xf numFmtId="38" fontId="25" fillId="0" borderId="0">
      <alignment vertical="top"/>
    </xf>
    <xf numFmtId="38" fontId="25" fillId="0" borderId="0">
      <alignment vertical="top"/>
    </xf>
    <xf numFmtId="38" fontId="25" fillId="0" borderId="0">
      <alignment vertical="top"/>
    </xf>
    <xf numFmtId="38" fontId="25" fillId="0" borderId="0">
      <alignment vertical="top"/>
    </xf>
    <xf numFmtId="38" fontId="25" fillId="0" borderId="0">
      <alignment vertical="top"/>
    </xf>
    <xf numFmtId="38" fontId="25" fillId="0" borderId="0">
      <alignment vertical="top"/>
    </xf>
    <xf numFmtId="38" fontId="25" fillId="0" borderId="0">
      <alignment vertical="top"/>
    </xf>
    <xf numFmtId="38" fontId="25" fillId="0" borderId="0">
      <alignment vertical="top"/>
    </xf>
    <xf numFmtId="38" fontId="25" fillId="0" borderId="0">
      <alignment vertical="top"/>
    </xf>
    <xf numFmtId="38" fontId="25" fillId="0" borderId="0">
      <alignment vertical="top"/>
    </xf>
    <xf numFmtId="38" fontId="25" fillId="0" borderId="0">
      <alignment vertical="top"/>
    </xf>
    <xf numFmtId="167" fontId="16" fillId="0" borderId="0" applyFont="0" applyFill="0" applyBorder="0" applyAlignment="0" applyProtection="0"/>
    <xf numFmtId="0" fontId="22" fillId="0" borderId="0" applyFill="0" applyBorder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7" fillId="0" borderId="0"/>
    <xf numFmtId="0" fontId="22" fillId="0" borderId="0" applyFill="0" applyBorder="0" applyProtection="0">
      <alignment vertical="center"/>
    </xf>
    <xf numFmtId="0" fontId="22" fillId="0" borderId="0" applyFill="0" applyBorder="0" applyProtection="0">
      <alignment vertical="center"/>
    </xf>
    <xf numFmtId="0" fontId="19" fillId="7" borderId="7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49" fontId="27" fillId="0" borderId="0" applyNumberFormat="0" applyFill="0" applyBorder="0" applyAlignment="0" applyProtection="0">
      <alignment vertical="top"/>
    </xf>
    <xf numFmtId="49" fontId="13" fillId="0" borderId="0" applyBorder="0">
      <alignment vertical="top"/>
    </xf>
    <xf numFmtId="0" fontId="14" fillId="0" borderId="0"/>
    <xf numFmtId="0" fontId="1" fillId="0" borderId="0"/>
  </cellStyleXfs>
  <cellXfs count="1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14" fontId="2" fillId="6" borderId="3" xfId="0" applyNumberFormat="1" applyFont="1" applyFill="1" applyBorder="1" applyAlignment="1">
      <alignment horizontal="center" vertical="center" wrapText="1"/>
    </xf>
    <xf numFmtId="14" fontId="2" fillId="6" borderId="4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4" fontId="2" fillId="6" borderId="6" xfId="0" applyNumberFormat="1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top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distributed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6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/>
    <xf numFmtId="14" fontId="6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</cellXfs>
  <cellStyles count="34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urrency [0]" xfId="19"/>
    <cellStyle name="Currency2" xfId="20"/>
    <cellStyle name="Followed Hyperlink" xfId="21"/>
    <cellStyle name="Hyperlink" xfId="22"/>
    <cellStyle name="normal" xfId="23"/>
    <cellStyle name="Normal1" xfId="24"/>
    <cellStyle name="Normal2" xfId="25"/>
    <cellStyle name="Percent1" xfId="26"/>
    <cellStyle name="Ввод  2" xfId="27"/>
    <cellStyle name="Гиперссылка 2" xfId="28"/>
    <cellStyle name="Гиперссылка 2 2" xfId="29"/>
    <cellStyle name="Гиперссылка 2 3" xfId="30"/>
    <cellStyle name="ЗаголовокСтолбца" xfId="1"/>
    <cellStyle name="Обычный" xfId="0" builtinId="0"/>
    <cellStyle name="Обычный 10" xfId="31"/>
    <cellStyle name="Обычный 2" xfId="2"/>
    <cellStyle name="Обычный 3" xfId="32"/>
    <cellStyle name="Обычный 4" xfId="3"/>
    <cellStyle name="Обычный 6" xfId="33"/>
  </cellStyles>
  <dxfs count="0"/>
  <tableStyles count="0" defaultTableStyle="TableStyleMedium2" defaultPivotStyle="PivotStyleMedium9"/>
  <colors>
    <mruColors>
      <color rgb="FF9FFFFF"/>
      <color rgb="FFFFCC99"/>
      <color rgb="FF99FFCC"/>
      <color rgb="FFFDE9D9"/>
      <color rgb="FFFFFF99"/>
      <color rgb="FFDAEEF3"/>
      <color rgb="FFC4D79B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6"/>
  <sheetViews>
    <sheetView tabSelected="1" zoomScaleNormal="100" workbookViewId="0">
      <pane ySplit="3" topLeftCell="A4" activePane="bottomLeft" state="frozen"/>
      <selection activeCell="D1" sqref="D1"/>
      <selection pane="bottomLeft" activeCell="A4" sqref="A4"/>
    </sheetView>
  </sheetViews>
  <sheetFormatPr defaultColWidth="0" defaultRowHeight="15"/>
  <cols>
    <col min="1" max="1" width="4" style="78" customWidth="1"/>
    <col min="2" max="2" width="26.28515625" style="79" customWidth="1"/>
    <col min="3" max="3" width="27.7109375" style="80" customWidth="1"/>
    <col min="4" max="4" width="10.28515625" style="81" hidden="1" customWidth="1"/>
    <col min="5" max="5" width="8.7109375" style="82" customWidth="1"/>
    <col min="6" max="6" width="19" style="83" customWidth="1"/>
    <col min="7" max="7" width="30.140625" style="84" customWidth="1"/>
    <col min="8" max="8" width="12.7109375" style="85" customWidth="1"/>
    <col min="9" max="9" width="16.28515625" style="85" customWidth="1"/>
    <col min="10" max="10" width="0.5703125" style="86" customWidth="1"/>
    <col min="11" max="16384" width="9.140625" style="86" hidden="1"/>
  </cols>
  <sheetData>
    <row r="1" spans="1:9" ht="28.5" customHeight="1">
      <c r="A1" s="104" t="s">
        <v>30</v>
      </c>
      <c r="B1" s="104"/>
      <c r="C1" s="104"/>
      <c r="D1" s="105"/>
      <c r="E1" s="104"/>
      <c r="F1" s="104"/>
      <c r="G1" s="104"/>
      <c r="H1" s="104"/>
      <c r="I1" s="104"/>
    </row>
    <row r="2" spans="1:9" ht="36" customHeight="1">
      <c r="A2" s="106" t="s">
        <v>43</v>
      </c>
      <c r="B2" s="106" t="s">
        <v>40</v>
      </c>
      <c r="C2" s="91" t="s">
        <v>38</v>
      </c>
      <c r="D2" s="91"/>
      <c r="E2" s="91" t="s">
        <v>31</v>
      </c>
      <c r="F2" s="7" t="s">
        <v>254</v>
      </c>
      <c r="G2" s="107" t="s">
        <v>32</v>
      </c>
      <c r="H2" s="108"/>
      <c r="I2" s="109"/>
    </row>
    <row r="3" spans="1:9" ht="60.75" customHeight="1">
      <c r="A3" s="106"/>
      <c r="B3" s="106"/>
      <c r="C3" s="92"/>
      <c r="D3" s="93"/>
      <c r="E3" s="92"/>
      <c r="F3" s="3" t="s">
        <v>253</v>
      </c>
      <c r="G3" s="7" t="s">
        <v>45</v>
      </c>
      <c r="H3" s="7" t="s">
        <v>41</v>
      </c>
      <c r="I3" s="7" t="s">
        <v>42</v>
      </c>
    </row>
    <row r="4" spans="1:9">
      <c r="A4" s="7" t="e">
        <f>#REF!+1</f>
        <v>#REF!</v>
      </c>
      <c r="B4" s="94" t="s">
        <v>0</v>
      </c>
      <c r="C4" s="95"/>
      <c r="D4" s="95"/>
      <c r="E4" s="95"/>
      <c r="F4" s="95"/>
      <c r="G4" s="95"/>
      <c r="H4" s="95"/>
      <c r="I4" s="96"/>
    </row>
    <row r="5" spans="1:9" ht="45">
      <c r="A5" s="7"/>
      <c r="B5" s="102" t="s">
        <v>36</v>
      </c>
      <c r="C5" s="75" t="s">
        <v>46</v>
      </c>
      <c r="D5" s="3"/>
      <c r="E5" s="7" t="s">
        <v>76</v>
      </c>
      <c r="F5" s="3">
        <v>12.37</v>
      </c>
      <c r="G5" s="76" t="s">
        <v>47</v>
      </c>
      <c r="H5" s="7" t="s">
        <v>245</v>
      </c>
      <c r="I5" s="77" t="s">
        <v>246</v>
      </c>
    </row>
    <row r="6" spans="1:9" ht="30">
      <c r="A6" s="7"/>
      <c r="B6" s="103"/>
      <c r="C6" s="75" t="s">
        <v>144</v>
      </c>
      <c r="D6" s="3"/>
      <c r="E6" s="7" t="s">
        <v>76</v>
      </c>
      <c r="F6" s="3">
        <v>11.36</v>
      </c>
      <c r="G6" s="76" t="s">
        <v>44</v>
      </c>
      <c r="H6" s="7" t="s">
        <v>247</v>
      </c>
      <c r="I6" s="77" t="s">
        <v>248</v>
      </c>
    </row>
    <row r="7" spans="1:9" ht="45">
      <c r="A7" s="7"/>
      <c r="B7" s="18" t="s">
        <v>37</v>
      </c>
      <c r="C7" s="75" t="s">
        <v>46</v>
      </c>
      <c r="D7" s="3"/>
      <c r="E7" s="7" t="s">
        <v>76</v>
      </c>
      <c r="F7" s="3">
        <v>13.25</v>
      </c>
      <c r="G7" s="76" t="s">
        <v>47</v>
      </c>
      <c r="H7" s="7" t="s">
        <v>245</v>
      </c>
      <c r="I7" s="77" t="s">
        <v>246</v>
      </c>
    </row>
    <row r="8" spans="1:9" ht="28.5">
      <c r="A8" s="7"/>
      <c r="B8" s="18" t="s">
        <v>48</v>
      </c>
      <c r="C8" s="20"/>
      <c r="D8" s="74"/>
      <c r="E8" s="7"/>
      <c r="F8" s="3"/>
      <c r="G8" s="76"/>
      <c r="H8" s="7"/>
      <c r="I8" s="7"/>
    </row>
    <row r="9" spans="1:9" ht="30">
      <c r="A9" s="7"/>
      <c r="B9" s="75" t="s">
        <v>33</v>
      </c>
      <c r="C9" s="97" t="s">
        <v>203</v>
      </c>
      <c r="D9" s="3" t="e">
        <f>#REF!*#REF!+#REF!</f>
        <v>#REF!</v>
      </c>
      <c r="E9" s="7" t="s">
        <v>34</v>
      </c>
      <c r="F9" s="3">
        <v>1157.24</v>
      </c>
      <c r="G9" s="89" t="s">
        <v>44</v>
      </c>
      <c r="H9" s="91" t="s">
        <v>249</v>
      </c>
      <c r="I9" s="87" t="s">
        <v>250</v>
      </c>
    </row>
    <row r="10" spans="1:9" ht="30">
      <c r="A10" s="7"/>
      <c r="B10" s="75" t="s">
        <v>35</v>
      </c>
      <c r="C10" s="98"/>
      <c r="D10" s="3"/>
      <c r="E10" s="7" t="s">
        <v>76</v>
      </c>
      <c r="F10" s="3">
        <v>21.25</v>
      </c>
      <c r="G10" s="90"/>
      <c r="H10" s="93"/>
      <c r="I10" s="88"/>
    </row>
    <row r="11" spans="1:9" ht="30">
      <c r="A11" s="7"/>
      <c r="B11" s="18" t="s">
        <v>49</v>
      </c>
      <c r="C11" s="75" t="s">
        <v>203</v>
      </c>
      <c r="D11" s="3" t="e">
        <f>#REF!*#REF!</f>
        <v>#REF!</v>
      </c>
      <c r="E11" s="7" t="s">
        <v>34</v>
      </c>
      <c r="F11" s="3">
        <v>1157.24</v>
      </c>
      <c r="G11" s="76" t="s">
        <v>44</v>
      </c>
      <c r="H11" s="7" t="s">
        <v>251</v>
      </c>
      <c r="I11" s="77" t="s">
        <v>250</v>
      </c>
    </row>
    <row r="12" spans="1:9" ht="30">
      <c r="A12" s="7"/>
      <c r="B12" s="18" t="s">
        <v>50</v>
      </c>
      <c r="C12" s="75" t="s">
        <v>203</v>
      </c>
      <c r="D12" s="3"/>
      <c r="E12" s="7" t="s">
        <v>39</v>
      </c>
      <c r="F12" s="3">
        <v>0.97</v>
      </c>
      <c r="G12" s="76" t="s">
        <v>44</v>
      </c>
      <c r="H12" s="7" t="s">
        <v>252</v>
      </c>
      <c r="I12" s="77">
        <v>42732</v>
      </c>
    </row>
    <row r="13" spans="1:9" ht="28.5">
      <c r="A13" s="7"/>
      <c r="B13" s="18" t="s">
        <v>52</v>
      </c>
      <c r="C13" s="75"/>
      <c r="D13" s="3"/>
      <c r="E13" s="7"/>
      <c r="F13" s="3"/>
      <c r="G13" s="76"/>
      <c r="H13" s="7"/>
      <c r="I13" s="77"/>
    </row>
    <row r="14" spans="1:9" ht="30">
      <c r="A14" s="7"/>
      <c r="B14" s="75" t="s">
        <v>55</v>
      </c>
      <c r="C14" s="97" t="s">
        <v>51</v>
      </c>
      <c r="D14" s="3"/>
      <c r="E14" s="7" t="s">
        <v>53</v>
      </c>
      <c r="F14" s="3">
        <v>41.17</v>
      </c>
      <c r="G14" s="89" t="s">
        <v>44</v>
      </c>
      <c r="H14" s="91" t="s">
        <v>54</v>
      </c>
      <c r="I14" s="87">
        <v>41992</v>
      </c>
    </row>
    <row r="15" spans="1:9" ht="30">
      <c r="A15" s="7"/>
      <c r="B15" s="75" t="s">
        <v>57</v>
      </c>
      <c r="C15" s="101"/>
      <c r="D15" s="3"/>
      <c r="E15" s="7" t="s">
        <v>53</v>
      </c>
      <c r="F15" s="3">
        <v>44.76</v>
      </c>
      <c r="G15" s="100"/>
      <c r="H15" s="92"/>
      <c r="I15" s="99"/>
    </row>
    <row r="16" spans="1:9" ht="30">
      <c r="A16" s="7"/>
      <c r="B16" s="75" t="s">
        <v>56</v>
      </c>
      <c r="C16" s="98"/>
      <c r="D16" s="3"/>
      <c r="E16" s="7" t="s">
        <v>53</v>
      </c>
      <c r="F16" s="3">
        <v>22</v>
      </c>
      <c r="G16" s="90"/>
      <c r="H16" s="93"/>
      <c r="I16" s="88"/>
    </row>
  </sheetData>
  <customSheetViews>
    <customSheetView guid="{6D8FB0E8-C378-4FA6-8EE9-D4457444FDB4}" topLeftCell="B1">
      <pane ySplit="4" topLeftCell="A388" activePane="bottomLeft" state="frozen"/>
      <selection pane="bottomLeft" activeCell="K394" sqref="K394"/>
      <pageMargins left="0.19685039370078741" right="0.19685039370078741" top="0.19685039370078741" bottom="0.19685039370078741" header="0.31496062992125984" footer="0.31496062992125984"/>
      <pageSetup paperSize="9" scale="80" orientation="landscape" r:id="rId1"/>
    </customSheetView>
    <customSheetView guid="{EE659005-054E-4CB5-8E3B-FBC5838267C1}" scale="120" topLeftCell="E70">
      <selection activeCell="I79" sqref="I79"/>
      <pageMargins left="0.19685039370078741" right="0.19685039370078741" top="0.19685039370078741" bottom="0.19685039370078741" header="0.31496062992125984" footer="0.31496062992125984"/>
      <pageSetup paperSize="9" scale="80" orientation="portrait" r:id="rId2"/>
    </customSheetView>
    <customSheetView guid="{1A133392-1583-4523-B5E6-C67A32B81D40}" scale="130" showPageBreaks="1" topLeftCell="A1367">
      <selection activeCell="B1370" sqref="B1370:H1370"/>
      <pageMargins left="0.19685039370078741" right="0.19685039370078741" top="0.19685039370078741" bottom="0.19685039370078741" header="0.31496062992125984" footer="0.31496062992125984"/>
      <pageSetup paperSize="9" scale="80" orientation="landscape" r:id="rId3"/>
    </customSheetView>
    <customSheetView guid="{E6081B39-5F4F-40AE-AE30-1CC7D0E57794}" topLeftCell="A1412">
      <selection activeCell="A1422" sqref="A1422:XFD1422"/>
      <pageMargins left="0.19685039370078741" right="0.19685039370078741" top="0.19685039370078741" bottom="0.19685039370078741" header="0.31496062992125984" footer="0.31496062992125984"/>
      <pageSetup paperSize="9" scale="80" orientation="portrait" r:id="rId4"/>
    </customSheetView>
    <customSheetView guid="{80125F28-5798-4A88-9DF6-BD75AE3BF437}" scale="70" topLeftCell="A1711">
      <selection activeCell="C1724" sqref="C1724"/>
      <pageMargins left="0.19685039370078741" right="0.19685039370078741" top="0.19685039370078741" bottom="0.19685039370078741" header="0.31496062992125984" footer="0.31496062992125984"/>
      <pageSetup paperSize="9" scale="80" orientation="landscape" r:id="rId5"/>
    </customSheetView>
    <customSheetView guid="{C53D186C-0BE5-481D-A53D-A78F486174BC}" topLeftCell="A55">
      <selection activeCell="C66" sqref="C66:C67"/>
      <pageMargins left="0.19685039370078741" right="0.19685039370078741" top="0.19685039370078741" bottom="0.19685039370078741" header="0.31496062992125984" footer="0.31496062992125984"/>
      <pageSetup paperSize="9" scale="80" orientation="portrait" r:id="rId6"/>
    </customSheetView>
    <customSheetView guid="{E72CAF0C-961B-46EE-957A-64E903C2F990}" showPageBreaks="1" topLeftCell="A1550">
      <selection activeCell="H1558" sqref="H1558:H1559"/>
      <pageMargins left="0.19685039370078741" right="0.19685039370078741" top="0.19685039370078741" bottom="0.19685039370078741" header="0.31496062992125984" footer="0.31496062992125984"/>
      <printOptions horizontalCentered="1"/>
      <pageSetup paperSize="9" scale="65" orientation="portrait" r:id="rId7"/>
    </customSheetView>
    <customSheetView guid="{1D49762E-9DF4-474F-B38A-2489F8CAAAE9}" showPageBreaks="1" topLeftCell="G1651">
      <selection activeCell="T1657" sqref="T1657"/>
      <pageMargins left="0.19685039370078741" right="0.19685039370078741" top="0.19685039370078741" bottom="0.19685039370078741" header="0.31496062992125984" footer="0.31496062992125984"/>
      <pageSetup paperSize="9" scale="80" orientation="landscape" r:id="rId8"/>
    </customSheetView>
    <customSheetView guid="{8F9CA954-CAFD-4FCD-85E3-2C70094ADF91}" topLeftCell="B2">
      <pane xSplit="2" ySplit="3" topLeftCell="H40" activePane="bottomRight" state="frozen"/>
      <selection pane="bottomRight" activeCell="I38" sqref="I38:K45"/>
      <pageMargins left="0.19685039370078741" right="0.19685039370078741" top="0.19685039370078741" bottom="0.19685039370078741" header="0.31496062992125984" footer="0.31496062992125984"/>
      <pageSetup paperSize="9" scale="80" orientation="landscape" r:id="rId9"/>
    </customSheetView>
    <customSheetView guid="{05758FA0-4CE7-4388-AE38-718E495C3D83}" fitToPage="1" hiddenColumns="1" topLeftCell="C1">
      <pane ySplit="3" topLeftCell="A49" activePane="bottomLeft" state="frozen"/>
      <selection pane="bottomLeft" activeCell="N1659" sqref="N1659"/>
      <pageMargins left="0.25" right="0.25" top="0.75" bottom="0.75" header="0.3" footer="0.3"/>
      <pageSetup paperSize="9" scale="10" fitToHeight="0" orientation="landscape" r:id="rId10"/>
    </customSheetView>
    <customSheetView guid="{8509482A-7C43-4593-99F5-22CA83893506}" showPageBreaks="1" topLeftCell="D7">
      <selection activeCell="D15" sqref="D15"/>
      <pageMargins left="0.19685039370078741" right="0.19685039370078741" top="0.19685039370078741" bottom="0.19685039370078741" header="0.31496062992125984" footer="0.31496062992125984"/>
      <pageSetup paperSize="9" scale="80" orientation="landscape" r:id="rId11"/>
    </customSheetView>
    <customSheetView guid="{087302AA-BA8A-4BE2-B1AF-DD05A2C3AC3D}" showPageBreaks="1" fitToPage="1" topLeftCell="E1">
      <pane ySplit="4" topLeftCell="A1879" activePane="bottomLeft" state="frozen"/>
      <selection pane="bottomLeft" activeCell="K1880" sqref="K1880:N1880"/>
      <pageMargins left="0.25" right="0.25" top="0.75" bottom="0.75" header="0.3" footer="0.3"/>
      <pageSetup paperSize="9" scale="10" fitToHeight="0" orientation="landscape" r:id="rId12"/>
    </customSheetView>
    <customSheetView guid="{4B975A2C-1414-457D-94CF-E4B212482040}" showPageBreaks="1" fitToPage="1" hiddenColumns="1">
      <pane ySplit="3" topLeftCell="A1590" activePane="bottomLeft" state="frozen"/>
      <selection pane="bottomLeft" activeCell="C1601" sqref="C1601:C1603"/>
      <pageMargins left="0.25" right="0.25" top="0.75" bottom="0.75" header="0.3" footer="0.3"/>
      <pageSetup paperSize="9" scale="10" fitToHeight="0" orientation="landscape" r:id="rId13"/>
    </customSheetView>
  </customSheetViews>
  <mergeCells count="17">
    <mergeCell ref="A1:I1"/>
    <mergeCell ref="C2:C3"/>
    <mergeCell ref="B2:B3"/>
    <mergeCell ref="E2:E3"/>
    <mergeCell ref="B5:B6"/>
    <mergeCell ref="G2:I2"/>
    <mergeCell ref="A2:A3"/>
    <mergeCell ref="I9:I10"/>
    <mergeCell ref="B4:I4"/>
    <mergeCell ref="G9:G10"/>
    <mergeCell ref="H9:H10"/>
    <mergeCell ref="H14:H16"/>
    <mergeCell ref="I14:I16"/>
    <mergeCell ref="C9:C10"/>
    <mergeCell ref="G14:G16"/>
    <mergeCell ref="D2:D3"/>
    <mergeCell ref="C14:C16"/>
  </mergeCells>
  <pageMargins left="0.25" right="0.25" top="0.75" bottom="0.75" header="0.3" footer="0.3"/>
  <pageSetup paperSize="9" scale="21" fitToHeight="0" orientation="landscape" r:id="rId14"/>
</worksheet>
</file>

<file path=xl/worksheets/sheet2.xml><?xml version="1.0" encoding="utf-8"?>
<worksheet xmlns="http://schemas.openxmlformats.org/spreadsheetml/2006/main" xmlns:r="http://schemas.openxmlformats.org/officeDocument/2006/relationships">
  <dimension ref="A7:J223"/>
  <sheetViews>
    <sheetView workbookViewId="0">
      <selection activeCell="L200" sqref="L200"/>
    </sheetView>
  </sheetViews>
  <sheetFormatPr defaultRowHeight="15"/>
  <sheetData>
    <row r="7" spans="1:10" ht="128.25">
      <c r="A7" s="25" t="s">
        <v>1</v>
      </c>
      <c r="B7" s="25"/>
      <c r="C7" s="25"/>
      <c r="D7" s="26"/>
      <c r="E7" s="25"/>
      <c r="F7" s="25"/>
      <c r="G7" s="25"/>
      <c r="H7" s="25"/>
      <c r="I7" s="25"/>
      <c r="J7" s="25"/>
    </row>
    <row r="8" spans="1:10" ht="120">
      <c r="A8" s="35" t="s">
        <v>36</v>
      </c>
      <c r="B8" s="36" t="s">
        <v>82</v>
      </c>
      <c r="C8" s="37"/>
      <c r="D8" s="38"/>
      <c r="E8" s="21" t="s">
        <v>122</v>
      </c>
      <c r="F8" s="13">
        <v>6.32</v>
      </c>
      <c r="G8" s="13">
        <v>7.46</v>
      </c>
      <c r="H8" s="34" t="s">
        <v>81</v>
      </c>
      <c r="I8" s="31">
        <v>2185</v>
      </c>
      <c r="J8" s="32">
        <v>42338</v>
      </c>
    </row>
    <row r="9" spans="1:10" ht="120">
      <c r="A9" s="35" t="s">
        <v>37</v>
      </c>
      <c r="B9" s="36" t="s">
        <v>82</v>
      </c>
      <c r="C9" s="37"/>
      <c r="D9" s="38"/>
      <c r="E9" s="21" t="s">
        <v>122</v>
      </c>
      <c r="F9" s="13">
        <v>16.53</v>
      </c>
      <c r="G9" s="13">
        <v>19.510000000000002</v>
      </c>
      <c r="H9" s="34" t="s">
        <v>81</v>
      </c>
      <c r="I9" s="31">
        <v>2185</v>
      </c>
      <c r="J9" s="32">
        <v>42338</v>
      </c>
    </row>
    <row r="10" spans="1:10" ht="105">
      <c r="A10" s="39" t="s">
        <v>48</v>
      </c>
      <c r="B10" s="9" t="s">
        <v>208</v>
      </c>
      <c r="C10" s="21"/>
      <c r="D10" s="22"/>
      <c r="E10" s="23"/>
      <c r="F10" s="14"/>
      <c r="G10" s="15"/>
      <c r="H10" s="34" t="s">
        <v>44</v>
      </c>
      <c r="I10" s="31" t="s">
        <v>148</v>
      </c>
      <c r="J10" s="32">
        <v>42356</v>
      </c>
    </row>
    <row r="11" spans="1:10" ht="90">
      <c r="A11" s="40" t="s">
        <v>33</v>
      </c>
      <c r="B11" s="9"/>
      <c r="C11" s="21">
        <v>0.06</v>
      </c>
      <c r="D11" s="11">
        <v>65.599999999999994</v>
      </c>
      <c r="E11" s="41" t="s">
        <v>34</v>
      </c>
      <c r="F11" s="12">
        <v>730.22</v>
      </c>
      <c r="G11" s="13">
        <v>861.66</v>
      </c>
      <c r="H11" s="34"/>
      <c r="I11" s="31"/>
      <c r="J11" s="32"/>
    </row>
    <row r="12" spans="1:10" ht="75">
      <c r="A12" s="40" t="s">
        <v>35</v>
      </c>
      <c r="B12" s="9"/>
      <c r="C12" s="21"/>
      <c r="D12" s="22"/>
      <c r="E12" s="41" t="s">
        <v>123</v>
      </c>
      <c r="F12" s="12">
        <v>11.78</v>
      </c>
      <c r="G12" s="13">
        <v>13.9</v>
      </c>
      <c r="H12" s="34"/>
      <c r="I12" s="31"/>
      <c r="J12" s="32"/>
    </row>
    <row r="13" spans="1:10" ht="105">
      <c r="A13" s="35" t="s">
        <v>49</v>
      </c>
      <c r="B13" s="24" t="s">
        <v>203</v>
      </c>
      <c r="C13" s="23">
        <v>2.87E-2</v>
      </c>
      <c r="D13" s="42">
        <f>C13*G13</f>
        <v>24.729641999999998</v>
      </c>
      <c r="E13" s="21" t="s">
        <v>34</v>
      </c>
      <c r="F13" s="13">
        <v>730.22</v>
      </c>
      <c r="G13" s="13">
        <v>861.66</v>
      </c>
      <c r="H13" s="34" t="s">
        <v>44</v>
      </c>
      <c r="I13" s="31" t="s">
        <v>149</v>
      </c>
      <c r="J13" s="32">
        <v>42356</v>
      </c>
    </row>
    <row r="14" spans="1:10" ht="114">
      <c r="A14" s="25" t="s">
        <v>120</v>
      </c>
      <c r="B14" s="25"/>
      <c r="C14" s="25"/>
      <c r="D14" s="26"/>
      <c r="E14" s="25"/>
      <c r="F14" s="25"/>
      <c r="G14" s="25"/>
      <c r="H14" s="25"/>
      <c r="I14" s="25"/>
      <c r="J14" s="25"/>
    </row>
    <row r="15" spans="1:10" ht="90">
      <c r="A15" s="35" t="s">
        <v>36</v>
      </c>
      <c r="B15" s="9" t="s">
        <v>83</v>
      </c>
      <c r="C15" s="21"/>
      <c r="D15" s="22"/>
      <c r="E15" s="21" t="s">
        <v>122</v>
      </c>
      <c r="F15" s="13">
        <v>27.82</v>
      </c>
      <c r="G15" s="13">
        <v>21.17</v>
      </c>
      <c r="H15" s="34" t="s">
        <v>84</v>
      </c>
      <c r="I15" s="31">
        <v>935</v>
      </c>
      <c r="J15" s="32">
        <v>42338</v>
      </c>
    </row>
    <row r="16" spans="1:10" ht="90">
      <c r="A16" s="35" t="s">
        <v>37</v>
      </c>
      <c r="B16" s="9" t="s">
        <v>83</v>
      </c>
      <c r="C16" s="21"/>
      <c r="D16" s="22"/>
      <c r="E16" s="21" t="s">
        <v>122</v>
      </c>
      <c r="F16" s="13">
        <v>18.62</v>
      </c>
      <c r="G16" s="13">
        <v>16.02</v>
      </c>
      <c r="H16" s="34" t="s">
        <v>84</v>
      </c>
      <c r="I16" s="31">
        <v>935</v>
      </c>
      <c r="J16" s="32">
        <v>42338</v>
      </c>
    </row>
    <row r="17" spans="1:10" ht="71.25">
      <c r="A17" s="39" t="s">
        <v>48</v>
      </c>
      <c r="B17" s="43"/>
      <c r="C17" s="44"/>
      <c r="D17" s="45"/>
      <c r="E17" s="23"/>
      <c r="F17" s="14"/>
      <c r="G17" s="13"/>
      <c r="H17" s="16"/>
      <c r="I17" s="31"/>
      <c r="J17" s="32"/>
    </row>
    <row r="18" spans="1:10" ht="105">
      <c r="A18" s="40" t="s">
        <v>33</v>
      </c>
      <c r="B18" s="9" t="s">
        <v>208</v>
      </c>
      <c r="C18" s="21">
        <v>0.06</v>
      </c>
      <c r="D18" s="11">
        <v>99.38</v>
      </c>
      <c r="E18" s="41" t="s">
        <v>34</v>
      </c>
      <c r="F18" s="12">
        <v>730.22</v>
      </c>
      <c r="G18" s="13">
        <v>861.66</v>
      </c>
      <c r="H18" s="34" t="s">
        <v>44</v>
      </c>
      <c r="I18" s="31" t="s">
        <v>150</v>
      </c>
      <c r="J18" s="32">
        <v>42356</v>
      </c>
    </row>
    <row r="19" spans="1:10" ht="75">
      <c r="A19" s="40" t="s">
        <v>35</v>
      </c>
      <c r="B19" s="9"/>
      <c r="C19" s="21"/>
      <c r="D19" s="22"/>
      <c r="E19" s="41" t="s">
        <v>123</v>
      </c>
      <c r="F19" s="12">
        <v>40.409999999999997</v>
      </c>
      <c r="G19" s="13">
        <v>47.68</v>
      </c>
      <c r="H19" s="34"/>
      <c r="I19" s="31"/>
      <c r="J19" s="32"/>
    </row>
    <row r="20" spans="1:10" ht="105">
      <c r="A20" s="40" t="s">
        <v>33</v>
      </c>
      <c r="B20" s="46" t="s">
        <v>228</v>
      </c>
      <c r="C20" s="47">
        <v>6.6000000000000003E-2</v>
      </c>
      <c r="D20" s="48">
        <v>124.21</v>
      </c>
      <c r="E20" s="41" t="s">
        <v>34</v>
      </c>
      <c r="F20" s="12">
        <v>1734.27</v>
      </c>
      <c r="G20" s="13">
        <v>1448.71</v>
      </c>
      <c r="H20" s="34" t="s">
        <v>44</v>
      </c>
      <c r="I20" s="31" t="s">
        <v>230</v>
      </c>
      <c r="J20" s="32">
        <v>42417</v>
      </c>
    </row>
    <row r="21" spans="1:10" ht="75">
      <c r="A21" s="40" t="s">
        <v>35</v>
      </c>
      <c r="B21" s="49"/>
      <c r="C21" s="50"/>
      <c r="D21" s="51"/>
      <c r="E21" s="41" t="s">
        <v>123</v>
      </c>
      <c r="F21" s="12">
        <v>32.83</v>
      </c>
      <c r="G21" s="13">
        <v>28.6</v>
      </c>
      <c r="H21" s="34"/>
      <c r="I21" s="31"/>
      <c r="J21" s="32"/>
    </row>
    <row r="22" spans="1:10" ht="105">
      <c r="A22" s="35" t="s">
        <v>49</v>
      </c>
      <c r="B22" s="9" t="s">
        <v>203</v>
      </c>
      <c r="C22" s="21">
        <v>2.8000000000000001E-2</v>
      </c>
      <c r="D22" s="22">
        <f>C22*G22</f>
        <v>24.126480000000001</v>
      </c>
      <c r="E22" s="21" t="s">
        <v>34</v>
      </c>
      <c r="F22" s="13">
        <v>730.22</v>
      </c>
      <c r="G22" s="13">
        <v>861.66</v>
      </c>
      <c r="H22" s="34" t="s">
        <v>44</v>
      </c>
      <c r="I22" s="31" t="s">
        <v>151</v>
      </c>
      <c r="J22" s="32">
        <v>42356</v>
      </c>
    </row>
    <row r="23" spans="1:10" ht="105">
      <c r="A23" s="35"/>
      <c r="B23" s="36" t="s">
        <v>229</v>
      </c>
      <c r="C23" s="37">
        <v>2.8000000000000001E-2</v>
      </c>
      <c r="D23" s="38">
        <f>C23*G23</f>
        <v>40.563880000000005</v>
      </c>
      <c r="E23" s="21" t="s">
        <v>34</v>
      </c>
      <c r="F23" s="13">
        <v>1734.27</v>
      </c>
      <c r="G23" s="13">
        <v>1448.71</v>
      </c>
      <c r="H23" s="34" t="s">
        <v>44</v>
      </c>
      <c r="I23" s="31" t="s">
        <v>231</v>
      </c>
      <c r="J23" s="32">
        <v>42417</v>
      </c>
    </row>
    <row r="24" spans="1:10" ht="142.5">
      <c r="A24" s="25" t="s">
        <v>121</v>
      </c>
      <c r="B24" s="25"/>
      <c r="C24" s="25"/>
      <c r="D24" s="26"/>
      <c r="E24" s="25"/>
      <c r="F24" s="25"/>
      <c r="G24" s="25"/>
      <c r="H24" s="25"/>
      <c r="I24" s="25"/>
      <c r="J24" s="25"/>
    </row>
    <row r="25" spans="1:10" ht="85.5">
      <c r="A25" s="44" t="s">
        <v>2</v>
      </c>
      <c r="B25" s="44"/>
      <c r="C25" s="44"/>
      <c r="D25" s="52"/>
      <c r="E25" s="44"/>
      <c r="F25" s="44"/>
      <c r="G25" s="44"/>
      <c r="H25" s="44"/>
      <c r="I25" s="44"/>
      <c r="J25" s="44"/>
    </row>
    <row r="26" spans="1:10" ht="105">
      <c r="A26" s="35" t="s">
        <v>49</v>
      </c>
      <c r="B26" s="9" t="s">
        <v>58</v>
      </c>
      <c r="C26" s="21">
        <v>3.9800000000000002E-2</v>
      </c>
      <c r="D26" s="22">
        <f>C26*G26</f>
        <v>63.753231999999997</v>
      </c>
      <c r="E26" s="21" t="s">
        <v>34</v>
      </c>
      <c r="F26" s="11" t="s">
        <v>135</v>
      </c>
      <c r="G26" s="11">
        <v>1601.84</v>
      </c>
      <c r="H26" s="53" t="s">
        <v>44</v>
      </c>
      <c r="I26" s="31" t="s">
        <v>152</v>
      </c>
      <c r="J26" s="32" t="s">
        <v>153</v>
      </c>
    </row>
    <row r="27" spans="1:10" ht="85.5">
      <c r="A27" s="44" t="s">
        <v>3</v>
      </c>
      <c r="B27" s="44"/>
      <c r="C27" s="44"/>
      <c r="D27" s="52"/>
      <c r="E27" s="44"/>
      <c r="F27" s="44"/>
      <c r="G27" s="44"/>
      <c r="H27" s="44"/>
      <c r="I27" s="44"/>
      <c r="J27" s="44"/>
    </row>
    <row r="28" spans="1:10" ht="105">
      <c r="A28" s="35" t="s">
        <v>49</v>
      </c>
      <c r="B28" s="9" t="s">
        <v>58</v>
      </c>
      <c r="C28" s="21">
        <v>4.1799999999999997E-2</v>
      </c>
      <c r="D28" s="22">
        <f>C28*G28</f>
        <v>63.968211999999994</v>
      </c>
      <c r="E28" s="21" t="s">
        <v>34</v>
      </c>
      <c r="F28" s="11">
        <v>2517.14</v>
      </c>
      <c r="G28" s="11">
        <v>1530.34</v>
      </c>
      <c r="H28" s="53" t="s">
        <v>44</v>
      </c>
      <c r="I28" s="31" t="s">
        <v>152</v>
      </c>
      <c r="J28" s="32" t="s">
        <v>153</v>
      </c>
    </row>
    <row r="29" spans="1:10" ht="85.5">
      <c r="A29" s="44" t="s">
        <v>4</v>
      </c>
      <c r="B29" s="44"/>
      <c r="C29" s="44"/>
      <c r="D29" s="52"/>
      <c r="E29" s="44"/>
      <c r="F29" s="44"/>
      <c r="G29" s="44"/>
      <c r="H29" s="44"/>
      <c r="I29" s="44"/>
      <c r="J29" s="44"/>
    </row>
    <row r="30" spans="1:10" ht="150">
      <c r="A30" s="35" t="s">
        <v>36</v>
      </c>
      <c r="B30" s="9" t="s">
        <v>60</v>
      </c>
      <c r="C30" s="21"/>
      <c r="D30" s="22"/>
      <c r="E30" s="21" t="s">
        <v>122</v>
      </c>
      <c r="F30" s="11">
        <v>18.37</v>
      </c>
      <c r="G30" s="11">
        <v>14.99</v>
      </c>
      <c r="H30" s="53" t="s">
        <v>61</v>
      </c>
      <c r="I30" s="31">
        <v>26</v>
      </c>
      <c r="J30" s="32">
        <v>42332</v>
      </c>
    </row>
    <row r="31" spans="1:10" ht="150">
      <c r="A31" s="35" t="s">
        <v>37</v>
      </c>
      <c r="B31" s="9" t="s">
        <v>60</v>
      </c>
      <c r="C31" s="21"/>
      <c r="D31" s="22"/>
      <c r="E31" s="21" t="s">
        <v>122</v>
      </c>
      <c r="F31" s="11">
        <v>27.1</v>
      </c>
      <c r="G31" s="11">
        <v>27.1</v>
      </c>
      <c r="H31" s="53" t="s">
        <v>61</v>
      </c>
      <c r="I31" s="31">
        <v>27</v>
      </c>
      <c r="J31" s="32">
        <v>42332</v>
      </c>
    </row>
    <row r="32" spans="1:10" ht="71.25">
      <c r="A32" s="39" t="s">
        <v>48</v>
      </c>
      <c r="B32" s="9"/>
      <c r="C32" s="21"/>
      <c r="D32" s="22"/>
      <c r="E32" s="21"/>
      <c r="F32" s="11"/>
      <c r="G32" s="11"/>
      <c r="H32" s="53"/>
      <c r="I32" s="23"/>
      <c r="J32" s="54"/>
    </row>
    <row r="33" spans="1:10" ht="105">
      <c r="A33" s="40" t="s">
        <v>33</v>
      </c>
      <c r="B33" s="9" t="s">
        <v>225</v>
      </c>
      <c r="C33" s="21">
        <v>5.57E-2</v>
      </c>
      <c r="D33" s="22">
        <v>104.2</v>
      </c>
      <c r="E33" s="41" t="s">
        <v>34</v>
      </c>
      <c r="F33" s="19">
        <v>4225.63</v>
      </c>
      <c r="G33" s="11">
        <v>1627.16</v>
      </c>
      <c r="H33" s="53" t="s">
        <v>44</v>
      </c>
      <c r="I33" s="31" t="s">
        <v>154</v>
      </c>
      <c r="J33" s="32" t="s">
        <v>239</v>
      </c>
    </row>
    <row r="34" spans="1:10" ht="75">
      <c r="A34" s="40" t="s">
        <v>35</v>
      </c>
      <c r="B34" s="9"/>
      <c r="C34" s="21"/>
      <c r="D34" s="22"/>
      <c r="E34" s="41" t="s">
        <v>123</v>
      </c>
      <c r="F34" s="19">
        <v>13.57</v>
      </c>
      <c r="G34" s="11">
        <v>13.57</v>
      </c>
      <c r="H34" s="53"/>
      <c r="I34" s="31"/>
      <c r="J34" s="32"/>
    </row>
    <row r="35" spans="1:10" ht="105">
      <c r="A35" s="35" t="s">
        <v>49</v>
      </c>
      <c r="B35" s="9" t="s">
        <v>60</v>
      </c>
      <c r="C35" s="21">
        <v>4.3700000000000003E-2</v>
      </c>
      <c r="D35" s="22">
        <f>C35*G35</f>
        <v>71.106892000000002</v>
      </c>
      <c r="E35" s="21" t="s">
        <v>34</v>
      </c>
      <c r="F35" s="11">
        <v>4225.63</v>
      </c>
      <c r="G35" s="11">
        <v>1627.16</v>
      </c>
      <c r="H35" s="53" t="s">
        <v>44</v>
      </c>
      <c r="I35" s="31" t="s">
        <v>155</v>
      </c>
      <c r="J35" s="32" t="s">
        <v>156</v>
      </c>
    </row>
    <row r="36" spans="1:10" ht="99.75">
      <c r="A36" s="44" t="s">
        <v>5</v>
      </c>
      <c r="B36" s="44"/>
      <c r="C36" s="44"/>
      <c r="D36" s="52"/>
      <c r="E36" s="44"/>
      <c r="F36" s="44"/>
      <c r="G36" s="44"/>
      <c r="H36" s="44"/>
      <c r="I36" s="44"/>
      <c r="J36" s="44"/>
    </row>
    <row r="37" spans="1:10" ht="165">
      <c r="A37" s="35" t="s">
        <v>36</v>
      </c>
      <c r="B37" s="9" t="s">
        <v>62</v>
      </c>
      <c r="C37" s="21"/>
      <c r="D37" s="22"/>
      <c r="E37" s="41" t="s">
        <v>123</v>
      </c>
      <c r="F37" s="19">
        <v>14.14</v>
      </c>
      <c r="G37" s="11">
        <v>14.14</v>
      </c>
      <c r="H37" s="53" t="s">
        <v>115</v>
      </c>
      <c r="I37" s="31" t="s">
        <v>158</v>
      </c>
      <c r="J37" s="32">
        <v>42328</v>
      </c>
    </row>
    <row r="38" spans="1:10" ht="105">
      <c r="A38" s="35"/>
      <c r="B38" s="9" t="s">
        <v>157</v>
      </c>
      <c r="C38" s="21"/>
      <c r="D38" s="22"/>
      <c r="E38" s="41" t="s">
        <v>123</v>
      </c>
      <c r="F38" s="19">
        <v>11.21</v>
      </c>
      <c r="G38" s="11">
        <v>13.23</v>
      </c>
      <c r="H38" s="53" t="s">
        <v>44</v>
      </c>
      <c r="I38" s="31" t="s">
        <v>145</v>
      </c>
      <c r="J38" s="32">
        <v>42347</v>
      </c>
    </row>
    <row r="39" spans="1:10" ht="165">
      <c r="A39" s="35" t="s">
        <v>37</v>
      </c>
      <c r="B39" s="9" t="s">
        <v>62</v>
      </c>
      <c r="C39" s="37"/>
      <c r="D39" s="38"/>
      <c r="E39" s="41" t="s">
        <v>123</v>
      </c>
      <c r="F39" s="19">
        <v>19.399999999999999</v>
      </c>
      <c r="G39" s="11">
        <v>19.399999999999999</v>
      </c>
      <c r="H39" s="53" t="s">
        <v>115</v>
      </c>
      <c r="I39" s="31" t="s">
        <v>159</v>
      </c>
      <c r="J39" s="32">
        <v>42328</v>
      </c>
    </row>
    <row r="40" spans="1:10" ht="105">
      <c r="A40" s="35"/>
      <c r="B40" s="9" t="s">
        <v>157</v>
      </c>
      <c r="C40" s="21"/>
      <c r="D40" s="22"/>
      <c r="E40" s="41" t="s">
        <v>123</v>
      </c>
      <c r="F40" s="19">
        <v>6.06</v>
      </c>
      <c r="G40" s="11">
        <v>7.15</v>
      </c>
      <c r="H40" s="53" t="s">
        <v>44</v>
      </c>
      <c r="I40" s="31" t="s">
        <v>145</v>
      </c>
      <c r="J40" s="32">
        <v>42347</v>
      </c>
    </row>
    <row r="41" spans="1:10" ht="165">
      <c r="A41" s="39" t="s">
        <v>48</v>
      </c>
      <c r="B41" s="55"/>
      <c r="C41" s="56"/>
      <c r="D41" s="57"/>
      <c r="E41" s="41" t="s">
        <v>123</v>
      </c>
      <c r="F41" s="19">
        <v>83.25</v>
      </c>
      <c r="G41" s="11">
        <v>83.25</v>
      </c>
      <c r="H41" s="53" t="s">
        <v>115</v>
      </c>
      <c r="I41" s="31" t="s">
        <v>164</v>
      </c>
      <c r="J41" s="32">
        <v>42368</v>
      </c>
    </row>
    <row r="42" spans="1:10" ht="165">
      <c r="A42" s="40" t="s">
        <v>33</v>
      </c>
      <c r="B42" s="9" t="s">
        <v>226</v>
      </c>
      <c r="C42" s="21">
        <v>5.0999999999999997E-2</v>
      </c>
      <c r="D42" s="22">
        <v>83.25</v>
      </c>
      <c r="E42" s="41" t="s">
        <v>34</v>
      </c>
      <c r="F42" s="19">
        <v>1354.32</v>
      </c>
      <c r="G42" s="11">
        <v>1354.32</v>
      </c>
      <c r="H42" s="53" t="s">
        <v>115</v>
      </c>
      <c r="I42" s="29" t="s">
        <v>164</v>
      </c>
      <c r="J42" s="27">
        <v>42368</v>
      </c>
    </row>
    <row r="43" spans="1:10" ht="75">
      <c r="A43" s="40" t="s">
        <v>35</v>
      </c>
      <c r="B43" s="9"/>
      <c r="C43" s="21"/>
      <c r="D43" s="22"/>
      <c r="E43" s="41" t="s">
        <v>123</v>
      </c>
      <c r="F43" s="19">
        <v>14.14</v>
      </c>
      <c r="G43" s="11">
        <v>14.14</v>
      </c>
      <c r="H43" s="53"/>
      <c r="I43" s="30"/>
      <c r="J43" s="28"/>
    </row>
    <row r="44" spans="1:10" ht="105">
      <c r="A44" s="40" t="s">
        <v>33</v>
      </c>
      <c r="B44" s="9" t="s">
        <v>157</v>
      </c>
      <c r="C44" s="21">
        <v>4.7E-2</v>
      </c>
      <c r="D44" s="22">
        <f>C44*G44+G45</f>
        <v>82.219679999999997</v>
      </c>
      <c r="E44" s="41" t="s">
        <v>34</v>
      </c>
      <c r="F44" s="19">
        <v>3665.78</v>
      </c>
      <c r="G44" s="11">
        <v>1467.44</v>
      </c>
      <c r="H44" s="53" t="s">
        <v>44</v>
      </c>
      <c r="I44" s="31" t="s">
        <v>160</v>
      </c>
      <c r="J44" s="32">
        <v>42341</v>
      </c>
    </row>
    <row r="45" spans="1:10" ht="75">
      <c r="A45" s="40" t="s">
        <v>35</v>
      </c>
      <c r="B45" s="9"/>
      <c r="C45" s="21"/>
      <c r="D45" s="22"/>
      <c r="E45" s="41" t="s">
        <v>123</v>
      </c>
      <c r="F45" s="19">
        <v>27.41</v>
      </c>
      <c r="G45" s="11">
        <v>13.25</v>
      </c>
      <c r="H45" s="53"/>
      <c r="I45" s="31"/>
      <c r="J45" s="32"/>
    </row>
    <row r="46" spans="1:10" ht="105">
      <c r="A46" s="35" t="s">
        <v>49</v>
      </c>
      <c r="B46" s="9" t="s">
        <v>59</v>
      </c>
      <c r="C46" s="21">
        <v>3.4500000000000003E-2</v>
      </c>
      <c r="D46" s="22">
        <f>C46*G46</f>
        <v>46.724040000000002</v>
      </c>
      <c r="E46" s="21" t="s">
        <v>34</v>
      </c>
      <c r="F46" s="11">
        <v>1354.32</v>
      </c>
      <c r="G46" s="11">
        <v>1354.32</v>
      </c>
      <c r="H46" s="53" t="s">
        <v>44</v>
      </c>
      <c r="I46" s="31" t="s">
        <v>161</v>
      </c>
      <c r="J46" s="32" t="s">
        <v>162</v>
      </c>
    </row>
    <row r="47" spans="1:10" ht="105">
      <c r="A47" s="35"/>
      <c r="B47" s="9" t="s">
        <v>58</v>
      </c>
      <c r="C47" s="21">
        <v>3.4500000000000003E-2</v>
      </c>
      <c r="D47" s="22">
        <f>C47*G47</f>
        <v>69.764175000000009</v>
      </c>
      <c r="E47" s="21" t="s">
        <v>34</v>
      </c>
      <c r="F47" s="11">
        <v>3121.11</v>
      </c>
      <c r="G47" s="11">
        <v>2022.15</v>
      </c>
      <c r="H47" s="53" t="s">
        <v>44</v>
      </c>
      <c r="I47" s="31" t="s">
        <v>163</v>
      </c>
      <c r="J47" s="32" t="s">
        <v>153</v>
      </c>
    </row>
    <row r="48" spans="1:10" ht="105">
      <c r="A48" s="35"/>
      <c r="B48" s="9" t="s">
        <v>157</v>
      </c>
      <c r="C48" s="21">
        <v>3.4500000000000003E-2</v>
      </c>
      <c r="D48" s="22">
        <f>C48*G48</f>
        <v>50.626680000000007</v>
      </c>
      <c r="E48" s="21" t="s">
        <v>34</v>
      </c>
      <c r="F48" s="11">
        <v>3665.78</v>
      </c>
      <c r="G48" s="11">
        <v>1467.44</v>
      </c>
      <c r="H48" s="53" t="s">
        <v>44</v>
      </c>
      <c r="I48" s="31" t="s">
        <v>147</v>
      </c>
      <c r="J48" s="32">
        <v>42341</v>
      </c>
    </row>
    <row r="49" spans="1:10" ht="85.5">
      <c r="A49" s="44" t="s">
        <v>6</v>
      </c>
      <c r="B49" s="44"/>
      <c r="C49" s="44"/>
      <c r="D49" s="52"/>
      <c r="E49" s="44"/>
      <c r="F49" s="44"/>
      <c r="G49" s="44"/>
      <c r="H49" s="44"/>
      <c r="I49" s="44"/>
      <c r="J49" s="44"/>
    </row>
    <row r="50" spans="1:10" ht="105">
      <c r="A50" s="35" t="s">
        <v>49</v>
      </c>
      <c r="B50" s="9" t="s">
        <v>58</v>
      </c>
      <c r="C50" s="21">
        <v>3.9399999999999998E-2</v>
      </c>
      <c r="D50" s="22"/>
      <c r="E50" s="21" t="s">
        <v>34</v>
      </c>
      <c r="F50" s="11">
        <v>2638.89</v>
      </c>
      <c r="G50" s="11">
        <v>1612.03</v>
      </c>
      <c r="H50" s="53" t="s">
        <v>44</v>
      </c>
      <c r="I50" s="31" t="s">
        <v>152</v>
      </c>
      <c r="J50" s="32" t="s">
        <v>153</v>
      </c>
    </row>
    <row r="51" spans="1:10" ht="85.5">
      <c r="A51" s="44" t="s">
        <v>7</v>
      </c>
      <c r="B51" s="44"/>
      <c r="C51" s="44"/>
      <c r="D51" s="52"/>
      <c r="E51" s="44"/>
      <c r="F51" s="44"/>
      <c r="G51" s="44"/>
      <c r="H51" s="44"/>
      <c r="I51" s="44"/>
      <c r="J51" s="44"/>
    </row>
    <row r="52" spans="1:10" ht="150">
      <c r="A52" s="35" t="s">
        <v>36</v>
      </c>
      <c r="B52" s="9" t="s">
        <v>62</v>
      </c>
      <c r="C52" s="21"/>
      <c r="D52" s="22"/>
      <c r="E52" s="41" t="s">
        <v>123</v>
      </c>
      <c r="F52" s="19">
        <v>13.96</v>
      </c>
      <c r="G52" s="11">
        <v>13.96</v>
      </c>
      <c r="H52" s="53" t="s">
        <v>116</v>
      </c>
      <c r="I52" s="31">
        <v>293</v>
      </c>
      <c r="J52" s="32">
        <v>42334</v>
      </c>
    </row>
    <row r="53" spans="1:10" ht="150">
      <c r="A53" s="35" t="s">
        <v>37</v>
      </c>
      <c r="B53" s="9" t="s">
        <v>62</v>
      </c>
      <c r="C53" s="21"/>
      <c r="D53" s="22"/>
      <c r="E53" s="41" t="s">
        <v>123</v>
      </c>
      <c r="F53" s="19">
        <v>29.24</v>
      </c>
      <c r="G53" s="11">
        <v>29.24</v>
      </c>
      <c r="H53" s="53" t="s">
        <v>116</v>
      </c>
      <c r="I53" s="31">
        <v>292</v>
      </c>
      <c r="J53" s="32">
        <v>42334</v>
      </c>
    </row>
    <row r="54" spans="1:10" ht="71.25">
      <c r="A54" s="39" t="s">
        <v>48</v>
      </c>
      <c r="B54" s="55"/>
      <c r="C54" s="56"/>
      <c r="D54" s="57"/>
      <c r="E54" s="41" t="s">
        <v>123</v>
      </c>
      <c r="F54" s="19">
        <v>94.39</v>
      </c>
      <c r="G54" s="11">
        <v>94.39</v>
      </c>
      <c r="H54" s="58"/>
      <c r="I54" s="31" t="s">
        <v>241</v>
      </c>
      <c r="J54" s="32" t="s">
        <v>242</v>
      </c>
    </row>
    <row r="55" spans="1:10" ht="150">
      <c r="A55" s="40" t="s">
        <v>33</v>
      </c>
      <c r="B55" s="9" t="s">
        <v>213</v>
      </c>
      <c r="C55" s="59">
        <v>5.1499999999999997E-2</v>
      </c>
      <c r="D55" s="22">
        <v>94.39</v>
      </c>
      <c r="E55" s="41" t="s">
        <v>34</v>
      </c>
      <c r="F55" s="19">
        <v>1561.68</v>
      </c>
      <c r="G55" s="11">
        <v>1561.68</v>
      </c>
      <c r="H55" s="53" t="s">
        <v>116</v>
      </c>
      <c r="I55" s="31" t="s">
        <v>241</v>
      </c>
      <c r="J55" s="32" t="s">
        <v>242</v>
      </c>
    </row>
    <row r="56" spans="1:10" ht="75">
      <c r="A56" s="40" t="s">
        <v>35</v>
      </c>
      <c r="B56" s="9"/>
      <c r="C56" s="21"/>
      <c r="D56" s="22"/>
      <c r="E56" s="41" t="s">
        <v>123</v>
      </c>
      <c r="F56" s="19">
        <v>13.96</v>
      </c>
      <c r="G56" s="11">
        <v>13.96</v>
      </c>
      <c r="H56" s="53"/>
      <c r="I56" s="31"/>
      <c r="J56" s="32"/>
    </row>
    <row r="57" spans="1:10" ht="105">
      <c r="A57" s="35" t="s">
        <v>49</v>
      </c>
      <c r="B57" s="9" t="s">
        <v>58</v>
      </c>
      <c r="C57" s="21">
        <v>3.5400000000000001E-2</v>
      </c>
      <c r="D57" s="22"/>
      <c r="E57" s="21" t="s">
        <v>34</v>
      </c>
      <c r="F57" s="11">
        <v>1561.68</v>
      </c>
      <c r="G57" s="11">
        <v>1561.68</v>
      </c>
      <c r="H57" s="53" t="s">
        <v>44</v>
      </c>
      <c r="I57" s="31" t="s">
        <v>152</v>
      </c>
      <c r="J57" s="32" t="s">
        <v>153</v>
      </c>
    </row>
    <row r="58" spans="1:10" ht="85.5">
      <c r="A58" s="44" t="s">
        <v>8</v>
      </c>
      <c r="B58" s="44"/>
      <c r="C58" s="44"/>
      <c r="D58" s="52"/>
      <c r="E58" s="44"/>
      <c r="F58" s="44"/>
      <c r="G58" s="44"/>
      <c r="H58" s="44"/>
      <c r="I58" s="44"/>
      <c r="J58" s="44"/>
    </row>
    <row r="59" spans="1:10" ht="150">
      <c r="A59" s="35" t="s">
        <v>36</v>
      </c>
      <c r="B59" s="9" t="s">
        <v>63</v>
      </c>
      <c r="C59" s="21"/>
      <c r="D59" s="22"/>
      <c r="E59" s="21" t="s">
        <v>122</v>
      </c>
      <c r="F59" s="11">
        <v>42.94</v>
      </c>
      <c r="G59" s="11">
        <v>21.02</v>
      </c>
      <c r="H59" s="53" t="s">
        <v>64</v>
      </c>
      <c r="I59" s="31" t="s">
        <v>165</v>
      </c>
      <c r="J59" s="32">
        <v>42327</v>
      </c>
    </row>
    <row r="60" spans="1:10" ht="18">
      <c r="A60" s="35"/>
      <c r="B60" s="9"/>
      <c r="C60" s="21"/>
      <c r="D60" s="22"/>
      <c r="E60" s="21" t="s">
        <v>122</v>
      </c>
      <c r="F60" s="11">
        <v>21.1</v>
      </c>
      <c r="G60" s="11">
        <v>21.1</v>
      </c>
      <c r="H60" s="53"/>
      <c r="I60" s="31"/>
      <c r="J60" s="32"/>
    </row>
    <row r="61" spans="1:10" ht="150">
      <c r="A61" s="35" t="s">
        <v>37</v>
      </c>
      <c r="B61" s="9" t="s">
        <v>63</v>
      </c>
      <c r="C61" s="21"/>
      <c r="D61" s="22"/>
      <c r="E61" s="21" t="s">
        <v>122</v>
      </c>
      <c r="F61" s="11">
        <v>58.35</v>
      </c>
      <c r="G61" s="11">
        <v>16.649999999999999</v>
      </c>
      <c r="H61" s="53" t="s">
        <v>64</v>
      </c>
      <c r="I61" s="31">
        <v>342</v>
      </c>
      <c r="J61" s="32">
        <v>42327</v>
      </c>
    </row>
    <row r="62" spans="1:10" ht="150">
      <c r="A62" s="39" t="s">
        <v>48</v>
      </c>
      <c r="B62" s="9" t="s">
        <v>224</v>
      </c>
      <c r="C62" s="21">
        <v>6.0999999999999999E-2</v>
      </c>
      <c r="D62" s="22"/>
      <c r="E62" s="21" t="s">
        <v>122</v>
      </c>
      <c r="F62" s="11"/>
      <c r="G62" s="11">
        <v>88.87</v>
      </c>
      <c r="H62" s="53" t="s">
        <v>64</v>
      </c>
      <c r="I62" s="1">
        <v>5</v>
      </c>
      <c r="J62" s="5">
        <v>41283</v>
      </c>
    </row>
    <row r="63" spans="1:10" ht="90">
      <c r="A63" s="40" t="s">
        <v>33</v>
      </c>
      <c r="B63" s="55"/>
      <c r="C63" s="56"/>
      <c r="D63" s="57"/>
      <c r="E63" s="21" t="s">
        <v>34</v>
      </c>
      <c r="F63" s="11"/>
      <c r="G63" s="52"/>
      <c r="H63" s="60"/>
      <c r="I63" s="1"/>
      <c r="J63" s="8"/>
    </row>
    <row r="64" spans="1:10" ht="75">
      <c r="A64" s="40" t="s">
        <v>35</v>
      </c>
      <c r="B64" s="55"/>
      <c r="C64" s="56"/>
      <c r="D64" s="57"/>
      <c r="E64" s="21" t="s">
        <v>122</v>
      </c>
      <c r="F64" s="11"/>
      <c r="G64" s="52"/>
      <c r="H64" s="60"/>
      <c r="I64" s="1"/>
      <c r="J64" s="8"/>
    </row>
    <row r="65" spans="1:10" ht="270">
      <c r="A65" s="35" t="s">
        <v>49</v>
      </c>
      <c r="B65" s="9" t="s">
        <v>65</v>
      </c>
      <c r="C65" s="21">
        <v>2.2100000000000002E-2</v>
      </c>
      <c r="D65" s="22">
        <f>C65*G65</f>
        <v>21.055996</v>
      </c>
      <c r="E65" s="21" t="s">
        <v>34</v>
      </c>
      <c r="F65" s="11">
        <v>952.76</v>
      </c>
      <c r="G65" s="11">
        <v>952.76</v>
      </c>
      <c r="H65" s="53" t="s">
        <v>44</v>
      </c>
      <c r="I65" s="1" t="s">
        <v>68</v>
      </c>
      <c r="J65" s="5">
        <v>41544</v>
      </c>
    </row>
    <row r="66" spans="1:10" ht="150">
      <c r="A66" s="35"/>
      <c r="B66" s="9" t="s">
        <v>66</v>
      </c>
      <c r="C66" s="21">
        <v>2.2100000000000002E-2</v>
      </c>
      <c r="D66" s="22">
        <f>C66*G66</f>
        <v>32.501586000000003</v>
      </c>
      <c r="E66" s="21" t="s">
        <v>34</v>
      </c>
      <c r="F66" s="11"/>
      <c r="G66" s="11">
        <v>1470.66</v>
      </c>
      <c r="H66" s="53" t="s">
        <v>64</v>
      </c>
      <c r="I66" s="1">
        <v>942</v>
      </c>
      <c r="J66" s="5">
        <v>40529</v>
      </c>
    </row>
    <row r="67" spans="1:10" ht="150">
      <c r="A67" s="35"/>
      <c r="B67" s="36" t="s">
        <v>67</v>
      </c>
      <c r="C67" s="37">
        <v>2.2100000000000002E-2</v>
      </c>
      <c r="D67" s="38">
        <f>C67*G67</f>
        <v>25.149137000000003</v>
      </c>
      <c r="E67" s="21" t="s">
        <v>34</v>
      </c>
      <c r="F67" s="11"/>
      <c r="G67" s="11">
        <v>1137.97</v>
      </c>
      <c r="H67" s="53" t="s">
        <v>64</v>
      </c>
      <c r="I67" s="1">
        <v>940</v>
      </c>
      <c r="J67" s="5">
        <v>40529</v>
      </c>
    </row>
    <row r="68" spans="1:10" ht="85.5">
      <c r="A68" s="44" t="s">
        <v>9</v>
      </c>
      <c r="B68" s="44"/>
      <c r="C68" s="44"/>
      <c r="D68" s="52"/>
      <c r="E68" s="44"/>
      <c r="F68" s="44"/>
      <c r="G68" s="44"/>
      <c r="H68" s="44"/>
      <c r="I68" s="44"/>
      <c r="J68" s="44"/>
    </row>
    <row r="69" spans="1:10" ht="105">
      <c r="A69" s="35" t="s">
        <v>49</v>
      </c>
      <c r="B69" s="9" t="s">
        <v>69</v>
      </c>
      <c r="C69" s="21"/>
      <c r="D69" s="22"/>
      <c r="E69" s="21" t="s">
        <v>34</v>
      </c>
      <c r="F69" s="11">
        <v>2267.2399999999998</v>
      </c>
      <c r="G69" s="11">
        <v>2118.29</v>
      </c>
      <c r="H69" s="53" t="s">
        <v>44</v>
      </c>
      <c r="I69" s="31" t="s">
        <v>166</v>
      </c>
      <c r="J69" s="32" t="s">
        <v>162</v>
      </c>
    </row>
    <row r="70" spans="1:10" ht="85.5">
      <c r="A70" s="44" t="s">
        <v>10</v>
      </c>
      <c r="B70" s="44"/>
      <c r="C70" s="44"/>
      <c r="D70" s="52"/>
      <c r="E70" s="44"/>
      <c r="F70" s="44"/>
      <c r="G70" s="44"/>
      <c r="H70" s="44"/>
      <c r="I70" s="44"/>
      <c r="J70" s="44"/>
    </row>
    <row r="71" spans="1:10" ht="105">
      <c r="A71" s="35" t="s">
        <v>36</v>
      </c>
      <c r="B71" s="9" t="s">
        <v>69</v>
      </c>
      <c r="C71" s="21"/>
      <c r="D71" s="22"/>
      <c r="E71" s="21" t="s">
        <v>122</v>
      </c>
      <c r="F71" s="11">
        <v>11.9</v>
      </c>
      <c r="G71" s="11">
        <v>11.02</v>
      </c>
      <c r="H71" s="53" t="s">
        <v>44</v>
      </c>
      <c r="I71" s="31" t="s">
        <v>167</v>
      </c>
      <c r="J71" s="32">
        <v>42354</v>
      </c>
    </row>
    <row r="72" spans="1:10" ht="105">
      <c r="A72" s="35" t="s">
        <v>49</v>
      </c>
      <c r="B72" s="9" t="s">
        <v>69</v>
      </c>
      <c r="C72" s="21"/>
      <c r="D72" s="22"/>
      <c r="E72" s="21" t="s">
        <v>34</v>
      </c>
      <c r="F72" s="11">
        <v>2282.0100000000002</v>
      </c>
      <c r="G72" s="11">
        <v>2191.2199999999998</v>
      </c>
      <c r="H72" s="53" t="s">
        <v>44</v>
      </c>
      <c r="I72" s="31" t="s">
        <v>136</v>
      </c>
      <c r="J72" s="32" t="s">
        <v>134</v>
      </c>
    </row>
    <row r="73" spans="1:10" ht="85.5">
      <c r="A73" s="44" t="s">
        <v>11</v>
      </c>
      <c r="B73" s="44"/>
      <c r="C73" s="44"/>
      <c r="D73" s="52"/>
      <c r="E73" s="44"/>
      <c r="F73" s="44"/>
      <c r="G73" s="44"/>
      <c r="H73" s="44"/>
      <c r="I73" s="44"/>
      <c r="J73" s="44"/>
    </row>
    <row r="74" spans="1:10" ht="150">
      <c r="A74" s="35" t="s">
        <v>36</v>
      </c>
      <c r="B74" s="9" t="s">
        <v>70</v>
      </c>
      <c r="C74" s="21"/>
      <c r="D74" s="22"/>
      <c r="E74" s="21" t="s">
        <v>122</v>
      </c>
      <c r="F74" s="11">
        <v>7.21</v>
      </c>
      <c r="G74" s="11">
        <v>7.21</v>
      </c>
      <c r="H74" s="53" t="s">
        <v>71</v>
      </c>
      <c r="I74" s="23">
        <v>8</v>
      </c>
      <c r="J74" s="54">
        <v>42402</v>
      </c>
    </row>
    <row r="75" spans="1:10" ht="42.75">
      <c r="A75" s="35" t="s">
        <v>37</v>
      </c>
      <c r="B75" s="9"/>
      <c r="C75" s="21"/>
      <c r="D75" s="22"/>
      <c r="E75" s="21" t="s">
        <v>122</v>
      </c>
      <c r="F75" s="11"/>
      <c r="G75" s="11"/>
      <c r="H75" s="53"/>
      <c r="I75" s="23"/>
      <c r="J75" s="54"/>
    </row>
    <row r="76" spans="1:10" ht="150">
      <c r="A76" s="35" t="s">
        <v>48</v>
      </c>
      <c r="B76" s="9" t="s">
        <v>70</v>
      </c>
      <c r="C76" s="21">
        <f>(D76-G78)/G77</f>
        <v>7.0948012232415911E-2</v>
      </c>
      <c r="D76" s="22">
        <v>95.37</v>
      </c>
      <c r="E76" s="21" t="s">
        <v>122</v>
      </c>
      <c r="F76" s="11"/>
      <c r="G76" s="11">
        <v>95.37</v>
      </c>
      <c r="H76" s="53" t="s">
        <v>71</v>
      </c>
      <c r="I76" s="23">
        <v>9</v>
      </c>
      <c r="J76" s="54">
        <v>42402</v>
      </c>
    </row>
    <row r="77" spans="1:10" ht="90">
      <c r="A77" s="40" t="s">
        <v>33</v>
      </c>
      <c r="B77" s="9"/>
      <c r="C77" s="21"/>
      <c r="D77" s="22"/>
      <c r="E77" s="21" t="s">
        <v>34</v>
      </c>
      <c r="F77" s="11">
        <v>1242.5999999999999</v>
      </c>
      <c r="G77" s="11">
        <v>1242.5999999999999</v>
      </c>
      <c r="H77" s="53"/>
      <c r="I77" s="23"/>
      <c r="J77" s="54"/>
    </row>
    <row r="78" spans="1:10" ht="75">
      <c r="A78" s="40" t="s">
        <v>35</v>
      </c>
      <c r="B78" s="9"/>
      <c r="C78" s="21"/>
      <c r="D78" s="22"/>
      <c r="E78" s="21" t="s">
        <v>122</v>
      </c>
      <c r="F78" s="11">
        <v>7.21</v>
      </c>
      <c r="G78" s="11">
        <v>7.21</v>
      </c>
      <c r="H78" s="53"/>
      <c r="I78" s="23"/>
      <c r="J78" s="54"/>
    </row>
    <row r="79" spans="1:10" ht="150">
      <c r="A79" s="35" t="s">
        <v>49</v>
      </c>
      <c r="B79" s="9" t="s">
        <v>70</v>
      </c>
      <c r="C79" s="21"/>
      <c r="D79" s="22"/>
      <c r="E79" s="21" t="s">
        <v>34</v>
      </c>
      <c r="F79" s="11"/>
      <c r="G79" s="11">
        <v>1242.5999999999999</v>
      </c>
      <c r="H79" s="53" t="s">
        <v>71</v>
      </c>
      <c r="I79" s="23">
        <v>888</v>
      </c>
      <c r="J79" s="54">
        <v>40119</v>
      </c>
    </row>
    <row r="80" spans="1:10" ht="99.75">
      <c r="A80" s="44" t="s">
        <v>12</v>
      </c>
      <c r="B80" s="44"/>
      <c r="C80" s="44"/>
      <c r="D80" s="52"/>
      <c r="E80" s="44"/>
      <c r="F80" s="44"/>
      <c r="G80" s="44"/>
      <c r="H80" s="44"/>
      <c r="I80" s="44"/>
      <c r="J80" s="44"/>
    </row>
    <row r="81" spans="1:10" ht="105">
      <c r="A81" s="35" t="s">
        <v>36</v>
      </c>
      <c r="B81" s="36" t="s">
        <v>157</v>
      </c>
      <c r="C81" s="37"/>
      <c r="D81" s="38"/>
      <c r="E81" s="21" t="s">
        <v>122</v>
      </c>
      <c r="F81" s="11">
        <v>11.21</v>
      </c>
      <c r="G81" s="11">
        <v>13.23</v>
      </c>
      <c r="H81" s="53" t="s">
        <v>44</v>
      </c>
      <c r="I81" s="31" t="s">
        <v>145</v>
      </c>
      <c r="J81" s="32">
        <v>42347</v>
      </c>
    </row>
    <row r="82" spans="1:10" ht="150">
      <c r="A82" s="35"/>
      <c r="B82" s="9" t="s">
        <v>72</v>
      </c>
      <c r="C82" s="21"/>
      <c r="D82" s="22"/>
      <c r="E82" s="21" t="s">
        <v>122</v>
      </c>
      <c r="F82" s="11">
        <v>19.04</v>
      </c>
      <c r="G82" s="11">
        <v>14.71</v>
      </c>
      <c r="H82" s="53" t="s">
        <v>75</v>
      </c>
      <c r="I82" s="31">
        <v>1664</v>
      </c>
      <c r="J82" s="32">
        <v>42338</v>
      </c>
    </row>
    <row r="83" spans="1:10" ht="105">
      <c r="A83" s="35" t="s">
        <v>37</v>
      </c>
      <c r="B83" s="36" t="s">
        <v>157</v>
      </c>
      <c r="C83" s="37"/>
      <c r="D83" s="38"/>
      <c r="E83" s="21" t="s">
        <v>122</v>
      </c>
      <c r="F83" s="11">
        <v>6.06</v>
      </c>
      <c r="G83" s="11">
        <v>7.15</v>
      </c>
      <c r="H83" s="53" t="s">
        <v>44</v>
      </c>
      <c r="I83" s="31" t="s">
        <v>145</v>
      </c>
      <c r="J83" s="32">
        <v>42347</v>
      </c>
    </row>
    <row r="84" spans="1:10" ht="150">
      <c r="A84" s="35"/>
      <c r="B84" s="21" t="s">
        <v>72</v>
      </c>
      <c r="C84" s="21"/>
      <c r="D84" s="22"/>
      <c r="E84" s="21" t="s">
        <v>122</v>
      </c>
      <c r="F84" s="11">
        <v>23.51</v>
      </c>
      <c r="G84" s="11">
        <v>17.96</v>
      </c>
      <c r="H84" s="53" t="s">
        <v>75</v>
      </c>
      <c r="I84" s="31">
        <v>1663</v>
      </c>
      <c r="J84" s="32">
        <v>42338</v>
      </c>
    </row>
    <row r="85" spans="1:10" ht="71.25">
      <c r="A85" s="39" t="s">
        <v>48</v>
      </c>
      <c r="B85" s="21"/>
      <c r="C85" s="21"/>
      <c r="D85" s="22"/>
      <c r="E85" s="44"/>
      <c r="F85" s="52"/>
      <c r="G85" s="52"/>
      <c r="H85" s="58"/>
      <c r="I85" s="61"/>
      <c r="J85" s="62"/>
    </row>
    <row r="86" spans="1:10" ht="345">
      <c r="A86" s="40" t="s">
        <v>33</v>
      </c>
      <c r="B86" s="9" t="s">
        <v>222</v>
      </c>
      <c r="C86" s="37">
        <v>5.1130000000000002E-2</v>
      </c>
      <c r="D86" s="38">
        <f>C86*G86+G87</f>
        <v>112.52015610000001</v>
      </c>
      <c r="E86" s="21" t="s">
        <v>34</v>
      </c>
      <c r="F86" s="11">
        <v>2130.2600000000002</v>
      </c>
      <c r="G86" s="11">
        <v>1912.97</v>
      </c>
      <c r="H86" s="53" t="s">
        <v>75</v>
      </c>
      <c r="I86" s="31" t="s">
        <v>175</v>
      </c>
      <c r="J86" s="33" t="s">
        <v>174</v>
      </c>
    </row>
    <row r="87" spans="1:10" ht="75">
      <c r="A87" s="40" t="s">
        <v>35</v>
      </c>
      <c r="B87" s="9"/>
      <c r="C87" s="37"/>
      <c r="D87" s="38"/>
      <c r="E87" s="21" t="s">
        <v>122</v>
      </c>
      <c r="F87" s="11">
        <v>19.04</v>
      </c>
      <c r="G87" s="11">
        <v>14.71</v>
      </c>
      <c r="H87" s="53"/>
      <c r="I87" s="31"/>
      <c r="J87" s="33"/>
    </row>
    <row r="88" spans="1:10" ht="105">
      <c r="A88" s="40" t="s">
        <v>33</v>
      </c>
      <c r="B88" s="37" t="s">
        <v>157</v>
      </c>
      <c r="C88" s="37">
        <v>5.1999999999999998E-2</v>
      </c>
      <c r="D88" s="63">
        <f>G88*C88+G89</f>
        <v>86.741599999999991</v>
      </c>
      <c r="E88" s="21" t="s">
        <v>34</v>
      </c>
      <c r="F88" s="11">
        <v>3048.98</v>
      </c>
      <c r="G88" s="11">
        <v>1413.3</v>
      </c>
      <c r="H88" s="53" t="s">
        <v>44</v>
      </c>
      <c r="I88" s="31" t="s">
        <v>160</v>
      </c>
      <c r="J88" s="32">
        <v>42341</v>
      </c>
    </row>
    <row r="89" spans="1:10" ht="75">
      <c r="A89" s="40" t="s">
        <v>35</v>
      </c>
      <c r="B89" s="37"/>
      <c r="C89" s="37"/>
      <c r="D89" s="63"/>
      <c r="E89" s="21" t="s">
        <v>122</v>
      </c>
      <c r="F89" s="11">
        <v>32.78</v>
      </c>
      <c r="G89" s="11">
        <v>13.25</v>
      </c>
      <c r="H89" s="53"/>
      <c r="I89" s="31"/>
      <c r="J89" s="33"/>
    </row>
    <row r="90" spans="1:10" ht="150">
      <c r="A90" s="40" t="s">
        <v>33</v>
      </c>
      <c r="B90" s="9" t="s">
        <v>223</v>
      </c>
      <c r="C90" s="21">
        <v>5.1130000000000002E-2</v>
      </c>
      <c r="D90" s="38">
        <f>C90*G90+14.71</f>
        <v>121.37945120000001</v>
      </c>
      <c r="E90" s="21" t="s">
        <v>34</v>
      </c>
      <c r="F90" s="11">
        <v>1827.65</v>
      </c>
      <c r="G90" s="11">
        <v>2086.2399999999998</v>
      </c>
      <c r="H90" s="53" t="s">
        <v>75</v>
      </c>
      <c r="I90" s="31" t="s">
        <v>173</v>
      </c>
      <c r="J90" s="33" t="s">
        <v>174</v>
      </c>
    </row>
    <row r="91" spans="1:10" ht="75">
      <c r="A91" s="40" t="s">
        <v>35</v>
      </c>
      <c r="B91" s="9"/>
      <c r="C91" s="21"/>
      <c r="D91" s="22"/>
      <c r="E91" s="21" t="s">
        <v>122</v>
      </c>
      <c r="F91" s="11">
        <v>19.04</v>
      </c>
      <c r="G91" s="11">
        <v>14.71</v>
      </c>
      <c r="H91" s="53"/>
      <c r="I91" s="31"/>
      <c r="J91" s="33"/>
    </row>
    <row r="92" spans="1:10" ht="345">
      <c r="A92" s="35" t="s">
        <v>49</v>
      </c>
      <c r="B92" s="9" t="s">
        <v>73</v>
      </c>
      <c r="C92" s="37">
        <v>2.3199999999999998E-2</v>
      </c>
      <c r="D92" s="38">
        <f>C92*G92</f>
        <v>45.811647999999998</v>
      </c>
      <c r="E92" s="21" t="s">
        <v>34</v>
      </c>
      <c r="F92" s="11">
        <v>2513.71</v>
      </c>
      <c r="G92" s="11">
        <v>1974.64</v>
      </c>
      <c r="H92" s="53" t="s">
        <v>44</v>
      </c>
      <c r="I92" s="31" t="s">
        <v>171</v>
      </c>
      <c r="J92" s="32" t="s">
        <v>172</v>
      </c>
    </row>
    <row r="93" spans="1:10" ht="120">
      <c r="A93" s="35"/>
      <c r="B93" s="9" t="s">
        <v>74</v>
      </c>
      <c r="C93" s="37">
        <v>2.3199999999999998E-2</v>
      </c>
      <c r="D93" s="22">
        <f>C93*G93</f>
        <v>53.453032</v>
      </c>
      <c r="E93" s="21" t="s">
        <v>34</v>
      </c>
      <c r="F93" s="11">
        <v>4037.03</v>
      </c>
      <c r="G93" s="11">
        <v>2304.0100000000002</v>
      </c>
      <c r="H93" s="53" t="s">
        <v>44</v>
      </c>
      <c r="I93" s="31" t="s">
        <v>169</v>
      </c>
      <c r="J93" s="32" t="s">
        <v>170</v>
      </c>
    </row>
    <row r="94" spans="1:10" ht="105">
      <c r="A94" s="35"/>
      <c r="B94" s="36" t="s">
        <v>157</v>
      </c>
      <c r="C94" s="37">
        <v>2.3199999999999998E-2</v>
      </c>
      <c r="D94" s="38">
        <f>C94*G94</f>
        <v>32.788559999999997</v>
      </c>
      <c r="E94" s="21" t="s">
        <v>34</v>
      </c>
      <c r="F94" s="11">
        <v>3048.98</v>
      </c>
      <c r="G94" s="11">
        <v>1413.3</v>
      </c>
      <c r="H94" s="53" t="s">
        <v>44</v>
      </c>
      <c r="I94" s="31" t="s">
        <v>147</v>
      </c>
      <c r="J94" s="32">
        <v>42341</v>
      </c>
    </row>
    <row r="95" spans="1:10" ht="105">
      <c r="A95" s="35"/>
      <c r="B95" s="36" t="s">
        <v>125</v>
      </c>
      <c r="C95" s="37">
        <v>2.3199999999999998E-2</v>
      </c>
      <c r="D95" s="38">
        <f>C95*G95</f>
        <v>22.980063999999999</v>
      </c>
      <c r="E95" s="21" t="s">
        <v>34</v>
      </c>
      <c r="F95" s="11">
        <v>1737.42</v>
      </c>
      <c r="G95" s="11">
        <v>990.52</v>
      </c>
      <c r="H95" s="53" t="s">
        <v>44</v>
      </c>
      <c r="I95" s="31" t="s">
        <v>137</v>
      </c>
      <c r="J95" s="32" t="s">
        <v>138</v>
      </c>
    </row>
    <row r="96" spans="1:10" ht="105">
      <c r="A96" s="35"/>
      <c r="B96" s="9" t="s">
        <v>72</v>
      </c>
      <c r="C96" s="37">
        <v>2.3199999999999998E-2</v>
      </c>
      <c r="D96" s="22">
        <f>C96*G96</f>
        <v>48.400767999999992</v>
      </c>
      <c r="E96" s="21" t="s">
        <v>34</v>
      </c>
      <c r="F96" s="11">
        <v>1827.65</v>
      </c>
      <c r="G96" s="11">
        <v>2086.2399999999998</v>
      </c>
      <c r="H96" s="53" t="s">
        <v>44</v>
      </c>
      <c r="I96" s="31" t="s">
        <v>168</v>
      </c>
      <c r="J96" s="32">
        <v>42356</v>
      </c>
    </row>
    <row r="97" spans="1:10" ht="99.75">
      <c r="A97" s="44" t="s">
        <v>13</v>
      </c>
      <c r="B97" s="44"/>
      <c r="C97" s="44"/>
      <c r="D97" s="52"/>
      <c r="E97" s="44"/>
      <c r="F97" s="44"/>
      <c r="G97" s="44"/>
      <c r="H97" s="44"/>
      <c r="I97" s="44"/>
      <c r="J97" s="44"/>
    </row>
    <row r="98" spans="1:10" ht="105">
      <c r="A98" s="35" t="s">
        <v>36</v>
      </c>
      <c r="B98" s="36" t="s">
        <v>69</v>
      </c>
      <c r="C98" s="37"/>
      <c r="D98" s="38"/>
      <c r="E98" s="21" t="s">
        <v>122</v>
      </c>
      <c r="F98" s="11">
        <v>11.9</v>
      </c>
      <c r="G98" s="11">
        <v>11.02</v>
      </c>
      <c r="H98" s="53" t="s">
        <v>44</v>
      </c>
      <c r="I98" s="31" t="s">
        <v>167</v>
      </c>
      <c r="J98" s="32">
        <v>42354</v>
      </c>
    </row>
    <row r="99" spans="1:10" ht="105">
      <c r="A99" s="35" t="s">
        <v>49</v>
      </c>
      <c r="B99" s="9" t="s">
        <v>69</v>
      </c>
      <c r="C99" s="21"/>
      <c r="D99" s="22"/>
      <c r="E99" s="21" t="s">
        <v>34</v>
      </c>
      <c r="F99" s="11">
        <v>2240.48</v>
      </c>
      <c r="G99" s="11">
        <v>2240.48</v>
      </c>
      <c r="H99" s="53" t="s">
        <v>44</v>
      </c>
      <c r="I99" s="31" t="s">
        <v>136</v>
      </c>
      <c r="J99" s="32" t="s">
        <v>134</v>
      </c>
    </row>
    <row r="100" spans="1:10" ht="85.5">
      <c r="A100" s="44" t="s">
        <v>14</v>
      </c>
      <c r="B100" s="44"/>
      <c r="C100" s="44"/>
      <c r="D100" s="52"/>
      <c r="E100" s="44"/>
      <c r="F100" s="44"/>
      <c r="G100" s="44"/>
      <c r="H100" s="44"/>
      <c r="I100" s="44"/>
      <c r="J100" s="44"/>
    </row>
    <row r="101" spans="1:10" ht="150">
      <c r="A101" s="35" t="s">
        <v>36</v>
      </c>
      <c r="B101" s="36" t="s">
        <v>78</v>
      </c>
      <c r="C101" s="37"/>
      <c r="D101" s="38"/>
      <c r="E101" s="21" t="s">
        <v>122</v>
      </c>
      <c r="F101" s="10">
        <v>38.36</v>
      </c>
      <c r="G101" s="10">
        <v>38.36</v>
      </c>
      <c r="H101" s="53" t="s">
        <v>80</v>
      </c>
      <c r="I101" s="31" t="s">
        <v>209</v>
      </c>
      <c r="J101" s="32" t="s">
        <v>210</v>
      </c>
    </row>
    <row r="102" spans="1:10" ht="150">
      <c r="A102" s="35"/>
      <c r="B102" s="36" t="s">
        <v>78</v>
      </c>
      <c r="C102" s="37"/>
      <c r="D102" s="38"/>
      <c r="E102" s="21" t="s">
        <v>122</v>
      </c>
      <c r="F102" s="11">
        <v>17.649999999999999</v>
      </c>
      <c r="G102" s="11">
        <v>17.649999999999999</v>
      </c>
      <c r="H102" s="53" t="s">
        <v>80</v>
      </c>
      <c r="I102" s="31" t="s">
        <v>209</v>
      </c>
      <c r="J102" s="32" t="s">
        <v>210</v>
      </c>
    </row>
    <row r="103" spans="1:10" ht="150">
      <c r="A103" s="35"/>
      <c r="B103" s="36" t="s">
        <v>79</v>
      </c>
      <c r="C103" s="37"/>
      <c r="D103" s="38"/>
      <c r="E103" s="21" t="s">
        <v>122</v>
      </c>
      <c r="F103" s="11">
        <v>40.25</v>
      </c>
      <c r="G103" s="11">
        <v>40.25</v>
      </c>
      <c r="H103" s="53" t="s">
        <v>80</v>
      </c>
      <c r="I103" s="31">
        <v>442</v>
      </c>
      <c r="J103" s="32">
        <v>42341</v>
      </c>
    </row>
    <row r="104" spans="1:10" ht="105">
      <c r="A104" s="35" t="s">
        <v>49</v>
      </c>
      <c r="B104" s="9" t="s">
        <v>77</v>
      </c>
      <c r="C104" s="21">
        <v>3.4000000000000002E-2</v>
      </c>
      <c r="D104" s="22">
        <f>C104*G104</f>
        <v>53.607120000000009</v>
      </c>
      <c r="E104" s="21" t="s">
        <v>34</v>
      </c>
      <c r="F104" s="11">
        <v>1576.68</v>
      </c>
      <c r="G104" s="11">
        <v>1576.68</v>
      </c>
      <c r="H104" s="53" t="s">
        <v>44</v>
      </c>
      <c r="I104" s="64" t="s">
        <v>211</v>
      </c>
      <c r="J104" s="32" t="s">
        <v>212</v>
      </c>
    </row>
    <row r="105" spans="1:10" ht="114">
      <c r="A105" s="25" t="s">
        <v>15</v>
      </c>
      <c r="B105" s="25"/>
      <c r="C105" s="25"/>
      <c r="D105" s="26"/>
      <c r="E105" s="25"/>
      <c r="F105" s="25"/>
      <c r="G105" s="25"/>
      <c r="H105" s="25"/>
      <c r="I105" s="25"/>
      <c r="J105" s="25"/>
    </row>
    <row r="106" spans="1:10" ht="85.5">
      <c r="A106" s="44" t="s">
        <v>16</v>
      </c>
      <c r="B106" s="44"/>
      <c r="C106" s="44"/>
      <c r="D106" s="52"/>
      <c r="E106" s="44"/>
      <c r="F106" s="44"/>
      <c r="G106" s="44"/>
      <c r="H106" s="44"/>
      <c r="I106" s="44"/>
      <c r="J106" s="44"/>
    </row>
    <row r="107" spans="1:10" ht="150">
      <c r="A107" s="43" t="s">
        <v>36</v>
      </c>
      <c r="B107" s="36" t="s">
        <v>85</v>
      </c>
      <c r="C107" s="37"/>
      <c r="D107" s="38"/>
      <c r="E107" s="41" t="s">
        <v>76</v>
      </c>
      <c r="F107" s="19">
        <v>16.12</v>
      </c>
      <c r="G107" s="11">
        <v>15.02</v>
      </c>
      <c r="H107" s="53" t="s">
        <v>86</v>
      </c>
      <c r="I107" s="31" t="s">
        <v>200</v>
      </c>
      <c r="J107" s="32" t="s">
        <v>201</v>
      </c>
    </row>
    <row r="108" spans="1:10" ht="45">
      <c r="A108" s="43" t="s">
        <v>37</v>
      </c>
      <c r="B108" s="9" t="s">
        <v>85</v>
      </c>
      <c r="C108" s="21"/>
      <c r="D108" s="22"/>
      <c r="E108" s="41" t="s">
        <v>76</v>
      </c>
      <c r="F108" s="19">
        <v>31.07</v>
      </c>
      <c r="G108" s="11">
        <v>24.35</v>
      </c>
      <c r="H108" s="53"/>
      <c r="I108" s="31"/>
      <c r="J108" s="32"/>
    </row>
    <row r="109" spans="1:10" ht="71.25">
      <c r="A109" s="43" t="s">
        <v>48</v>
      </c>
      <c r="B109" s="43"/>
      <c r="C109" s="44"/>
      <c r="D109" s="45"/>
      <c r="E109" s="44"/>
      <c r="F109" s="52"/>
      <c r="G109" s="52"/>
      <c r="H109" s="65"/>
      <c r="I109" s="44"/>
      <c r="J109" s="66"/>
    </row>
    <row r="110" spans="1:10" ht="105">
      <c r="A110" s="40" t="s">
        <v>33</v>
      </c>
      <c r="B110" s="9" t="s">
        <v>208</v>
      </c>
      <c r="C110" s="21">
        <v>0.06</v>
      </c>
      <c r="D110" s="22">
        <v>65.599999999999994</v>
      </c>
      <c r="E110" s="41" t="s">
        <v>34</v>
      </c>
      <c r="F110" s="19">
        <v>730.22</v>
      </c>
      <c r="G110" s="11">
        <v>861.66</v>
      </c>
      <c r="H110" s="53" t="s">
        <v>44</v>
      </c>
      <c r="I110" s="31" t="s">
        <v>176</v>
      </c>
      <c r="J110" s="32">
        <v>42356</v>
      </c>
    </row>
    <row r="111" spans="1:10" ht="75">
      <c r="A111" s="40" t="s">
        <v>35</v>
      </c>
      <c r="B111" s="9"/>
      <c r="C111" s="21"/>
      <c r="D111" s="22"/>
      <c r="E111" s="41" t="s">
        <v>76</v>
      </c>
      <c r="F111" s="19">
        <v>11.78</v>
      </c>
      <c r="G111" s="11">
        <v>13.9</v>
      </c>
      <c r="H111" s="53"/>
      <c r="I111" s="31"/>
      <c r="J111" s="32"/>
    </row>
    <row r="112" spans="1:10" ht="105">
      <c r="A112" s="35" t="s">
        <v>49</v>
      </c>
      <c r="B112" s="9" t="s">
        <v>203</v>
      </c>
      <c r="C112" s="21">
        <v>2.7E-2</v>
      </c>
      <c r="D112" s="22">
        <f>C112*G112</f>
        <v>23.26482</v>
      </c>
      <c r="E112" s="21" t="s">
        <v>34</v>
      </c>
      <c r="F112" s="11">
        <v>730.22</v>
      </c>
      <c r="G112" s="11">
        <v>861.66</v>
      </c>
      <c r="H112" s="53" t="s">
        <v>44</v>
      </c>
      <c r="I112" s="31" t="s">
        <v>177</v>
      </c>
      <c r="J112" s="32">
        <v>42356</v>
      </c>
    </row>
    <row r="113" spans="1:10" ht="99.75">
      <c r="A113" s="44" t="s">
        <v>17</v>
      </c>
      <c r="B113" s="44"/>
      <c r="C113" s="44"/>
      <c r="D113" s="52"/>
      <c r="E113" s="44"/>
      <c r="F113" s="44"/>
      <c r="G113" s="44"/>
      <c r="H113" s="44"/>
      <c r="I113" s="44"/>
      <c r="J113" s="44"/>
    </row>
    <row r="114" spans="1:10" ht="105">
      <c r="A114" s="35" t="s">
        <v>36</v>
      </c>
      <c r="B114" s="9" t="s">
        <v>178</v>
      </c>
      <c r="C114" s="21"/>
      <c r="D114" s="22"/>
      <c r="E114" s="41" t="s">
        <v>76</v>
      </c>
      <c r="F114" s="19">
        <v>21.66</v>
      </c>
      <c r="G114" s="11">
        <v>9.9499999999999993</v>
      </c>
      <c r="H114" s="53" t="s">
        <v>44</v>
      </c>
      <c r="I114" s="31" t="s">
        <v>179</v>
      </c>
      <c r="J114" s="32">
        <v>42349</v>
      </c>
    </row>
    <row r="115" spans="1:10" ht="165">
      <c r="A115" s="35" t="s">
        <v>37</v>
      </c>
      <c r="B115" s="9" t="s">
        <v>87</v>
      </c>
      <c r="C115" s="21"/>
      <c r="D115" s="22"/>
      <c r="E115" s="41" t="s">
        <v>76</v>
      </c>
      <c r="F115" s="19">
        <v>51.8</v>
      </c>
      <c r="G115" s="11">
        <v>51.8</v>
      </c>
      <c r="H115" s="53" t="s">
        <v>89</v>
      </c>
      <c r="I115" s="31">
        <v>525</v>
      </c>
      <c r="J115" s="32">
        <v>42331</v>
      </c>
    </row>
    <row r="116" spans="1:10" ht="71.25">
      <c r="A116" s="35" t="s">
        <v>48</v>
      </c>
      <c r="B116" s="9"/>
      <c r="C116" s="21"/>
      <c r="D116" s="22"/>
      <c r="E116" s="44"/>
      <c r="F116" s="52"/>
      <c r="G116" s="52"/>
      <c r="H116" s="65"/>
      <c r="I116" s="44"/>
      <c r="J116" s="66"/>
    </row>
    <row r="117" spans="1:10" ht="105">
      <c r="A117" s="40" t="s">
        <v>33</v>
      </c>
      <c r="B117" s="36" t="s">
        <v>214</v>
      </c>
      <c r="C117" s="37">
        <v>4.7399999999999998E-2</v>
      </c>
      <c r="D117" s="63">
        <v>91.24</v>
      </c>
      <c r="E117" s="21" t="s">
        <v>34</v>
      </c>
      <c r="F117" s="11">
        <v>2790.8</v>
      </c>
      <c r="G117" s="11">
        <v>1715.05</v>
      </c>
      <c r="H117" s="53" t="s">
        <v>44</v>
      </c>
      <c r="I117" s="31" t="s">
        <v>180</v>
      </c>
      <c r="J117" s="32">
        <v>42353</v>
      </c>
    </row>
    <row r="118" spans="1:10" ht="75">
      <c r="A118" s="40" t="s">
        <v>35</v>
      </c>
      <c r="B118" s="36"/>
      <c r="C118" s="37"/>
      <c r="D118" s="38"/>
      <c r="E118" s="41" t="s">
        <v>76</v>
      </c>
      <c r="F118" s="19">
        <v>9.9499999999999993</v>
      </c>
      <c r="G118" s="11">
        <v>9.9499999999999993</v>
      </c>
      <c r="H118" s="53"/>
      <c r="I118" s="31"/>
      <c r="J118" s="32"/>
    </row>
    <row r="119" spans="1:10" ht="105">
      <c r="A119" s="35" t="s">
        <v>49</v>
      </c>
      <c r="B119" s="9" t="s">
        <v>178</v>
      </c>
      <c r="C119" s="21">
        <v>3.7600000000000001E-2</v>
      </c>
      <c r="D119" s="67">
        <f>C119*G119</f>
        <v>64.485879999999995</v>
      </c>
      <c r="E119" s="21" t="s">
        <v>34</v>
      </c>
      <c r="F119" s="11">
        <v>2790.8</v>
      </c>
      <c r="G119" s="11">
        <v>1715.05</v>
      </c>
      <c r="H119" s="53" t="s">
        <v>44</v>
      </c>
      <c r="I119" s="31" t="s">
        <v>181</v>
      </c>
      <c r="J119" s="32">
        <v>42353</v>
      </c>
    </row>
    <row r="120" spans="1:10" ht="165">
      <c r="A120" s="35"/>
      <c r="B120" s="9" t="s">
        <v>88</v>
      </c>
      <c r="C120" s="21">
        <v>3.7600000000000001E-2</v>
      </c>
      <c r="D120" s="22">
        <f>C120*G120</f>
        <v>19.698264000000002</v>
      </c>
      <c r="E120" s="21" t="s">
        <v>34</v>
      </c>
      <c r="F120" s="11">
        <v>523.89</v>
      </c>
      <c r="G120" s="11">
        <v>523.89</v>
      </c>
      <c r="H120" s="53" t="s">
        <v>89</v>
      </c>
      <c r="I120" s="2" t="s">
        <v>90</v>
      </c>
      <c r="J120" s="4" t="s">
        <v>91</v>
      </c>
    </row>
    <row r="121" spans="1:10" ht="85.5">
      <c r="A121" s="44" t="s">
        <v>18</v>
      </c>
      <c r="B121" s="44"/>
      <c r="C121" s="44"/>
      <c r="D121" s="52"/>
      <c r="E121" s="44"/>
      <c r="F121" s="44"/>
      <c r="G121" s="44"/>
      <c r="H121" s="44"/>
      <c r="I121" s="44"/>
      <c r="J121" s="44"/>
    </row>
    <row r="122" spans="1:10" ht="150">
      <c r="A122" s="35" t="s">
        <v>36</v>
      </c>
      <c r="B122" s="9" t="s">
        <v>85</v>
      </c>
      <c r="C122" s="21"/>
      <c r="D122" s="22"/>
      <c r="E122" s="41" t="s">
        <v>123</v>
      </c>
      <c r="F122" s="19">
        <v>16.12</v>
      </c>
      <c r="G122" s="11">
        <v>15.02</v>
      </c>
      <c r="H122" s="53" t="s">
        <v>124</v>
      </c>
      <c r="I122" s="31" t="s">
        <v>200</v>
      </c>
      <c r="J122" s="32" t="s">
        <v>201</v>
      </c>
    </row>
    <row r="123" spans="1:10" ht="150">
      <c r="A123" s="35"/>
      <c r="B123" s="9" t="s">
        <v>127</v>
      </c>
      <c r="C123" s="21"/>
      <c r="D123" s="22"/>
      <c r="E123" s="41" t="s">
        <v>123</v>
      </c>
      <c r="F123" s="19">
        <v>174.86</v>
      </c>
      <c r="G123" s="11">
        <v>48.03</v>
      </c>
      <c r="H123" s="53" t="s">
        <v>102</v>
      </c>
      <c r="I123" s="31">
        <v>405</v>
      </c>
      <c r="J123" s="32">
        <v>42339</v>
      </c>
    </row>
    <row r="124" spans="1:10" ht="71.25">
      <c r="A124" s="35" t="s">
        <v>48</v>
      </c>
      <c r="B124" s="43"/>
      <c r="C124" s="44"/>
      <c r="D124" s="45"/>
      <c r="E124" s="44"/>
      <c r="F124" s="52"/>
      <c r="G124" s="11"/>
      <c r="H124" s="65"/>
      <c r="I124" s="44"/>
      <c r="J124" s="66"/>
    </row>
    <row r="125" spans="1:10" ht="105">
      <c r="A125" s="40" t="s">
        <v>33</v>
      </c>
      <c r="B125" s="9" t="s">
        <v>208</v>
      </c>
      <c r="C125" s="21">
        <v>0.06</v>
      </c>
      <c r="D125" s="22">
        <f>G125*C125+G126</f>
        <v>65.599599999999995</v>
      </c>
      <c r="E125" s="21" t="s">
        <v>34</v>
      </c>
      <c r="F125" s="11">
        <v>730.22</v>
      </c>
      <c r="G125" s="11">
        <v>861.66</v>
      </c>
      <c r="H125" s="53" t="s">
        <v>44</v>
      </c>
      <c r="I125" s="31" t="s">
        <v>148</v>
      </c>
      <c r="J125" s="32">
        <v>42356</v>
      </c>
    </row>
    <row r="126" spans="1:10" ht="75">
      <c r="A126" s="40" t="s">
        <v>35</v>
      </c>
      <c r="B126" s="9"/>
      <c r="C126" s="21"/>
      <c r="D126" s="22"/>
      <c r="E126" s="41" t="s">
        <v>123</v>
      </c>
      <c r="F126" s="19">
        <v>11.78</v>
      </c>
      <c r="G126" s="11">
        <v>13.9</v>
      </c>
      <c r="H126" s="53"/>
      <c r="I126" s="31"/>
      <c r="J126" s="32"/>
    </row>
    <row r="127" spans="1:10" ht="105">
      <c r="A127" s="40" t="s">
        <v>33</v>
      </c>
      <c r="B127" s="9" t="s">
        <v>127</v>
      </c>
      <c r="C127" s="21">
        <v>5.7700000000000001E-2</v>
      </c>
      <c r="D127" s="22">
        <f>G127*C127+G128</f>
        <v>139.386899</v>
      </c>
      <c r="E127" s="21" t="s">
        <v>34</v>
      </c>
      <c r="F127" s="11">
        <v>2884.99</v>
      </c>
      <c r="G127" s="11">
        <v>1871.87</v>
      </c>
      <c r="H127" s="60" t="s">
        <v>44</v>
      </c>
      <c r="I127" s="68" t="s">
        <v>243</v>
      </c>
      <c r="J127" s="32" t="s">
        <v>244</v>
      </c>
    </row>
    <row r="128" spans="1:10" ht="75">
      <c r="A128" s="40" t="s">
        <v>35</v>
      </c>
      <c r="B128" s="9"/>
      <c r="C128" s="21"/>
      <c r="D128" s="22"/>
      <c r="E128" s="41" t="s">
        <v>123</v>
      </c>
      <c r="F128" s="19">
        <v>174.86</v>
      </c>
      <c r="G128" s="11">
        <v>31.38</v>
      </c>
      <c r="H128" s="60"/>
      <c r="I128" s="68"/>
      <c r="J128" s="33"/>
    </row>
    <row r="129" spans="1:10" ht="105">
      <c r="A129" s="35" t="s">
        <v>49</v>
      </c>
      <c r="B129" s="9" t="s">
        <v>203</v>
      </c>
      <c r="C129" s="21">
        <v>3.7699999999999997E-2</v>
      </c>
      <c r="D129" s="22">
        <f>C129*G129</f>
        <v>32.484581999999996</v>
      </c>
      <c r="E129" s="21" t="s">
        <v>34</v>
      </c>
      <c r="F129" s="11">
        <v>730.22</v>
      </c>
      <c r="G129" s="11">
        <v>861.66</v>
      </c>
      <c r="H129" s="53" t="s">
        <v>44</v>
      </c>
      <c r="I129" s="31" t="s">
        <v>182</v>
      </c>
      <c r="J129" s="32" t="s">
        <v>183</v>
      </c>
    </row>
    <row r="130" spans="1:10" ht="105">
      <c r="A130" s="35"/>
      <c r="B130" s="9" t="s">
        <v>127</v>
      </c>
      <c r="C130" s="21">
        <v>3.7699999999999997E-2</v>
      </c>
      <c r="D130" s="22">
        <f>C130*G130</f>
        <v>70.569498999999993</v>
      </c>
      <c r="E130" s="21" t="s">
        <v>34</v>
      </c>
      <c r="F130" s="11">
        <v>2884.99</v>
      </c>
      <c r="G130" s="11">
        <v>1871.87</v>
      </c>
      <c r="H130" s="53" t="s">
        <v>44</v>
      </c>
      <c r="I130" s="68" t="s">
        <v>240</v>
      </c>
      <c r="J130" s="32">
        <v>42408</v>
      </c>
    </row>
    <row r="131" spans="1:10" ht="85.5">
      <c r="A131" s="44" t="s">
        <v>19</v>
      </c>
      <c r="B131" s="44"/>
      <c r="C131" s="44"/>
      <c r="D131" s="52"/>
      <c r="E131" s="44"/>
      <c r="F131" s="44"/>
      <c r="G131" s="44"/>
      <c r="H131" s="44"/>
      <c r="I131" s="44"/>
      <c r="J131" s="44"/>
    </row>
    <row r="132" spans="1:10" ht="105">
      <c r="A132" s="35" t="s">
        <v>36</v>
      </c>
      <c r="B132" s="36" t="s">
        <v>157</v>
      </c>
      <c r="C132" s="37"/>
      <c r="D132" s="38"/>
      <c r="E132" s="41" t="s">
        <v>123</v>
      </c>
      <c r="F132" s="19">
        <v>11.21</v>
      </c>
      <c r="G132" s="11">
        <v>3.72</v>
      </c>
      <c r="H132" s="53" t="s">
        <v>44</v>
      </c>
      <c r="I132" s="31" t="s">
        <v>145</v>
      </c>
      <c r="J132" s="32">
        <v>42347</v>
      </c>
    </row>
    <row r="133" spans="1:10" ht="150">
      <c r="A133" s="35"/>
      <c r="B133" s="36" t="s">
        <v>103</v>
      </c>
      <c r="C133" s="37"/>
      <c r="D133" s="38"/>
      <c r="E133" s="41" t="s">
        <v>123</v>
      </c>
      <c r="F133" s="19">
        <v>22.44</v>
      </c>
      <c r="G133" s="11">
        <v>22.44</v>
      </c>
      <c r="H133" s="53" t="s">
        <v>104</v>
      </c>
      <c r="I133" s="31">
        <v>263</v>
      </c>
      <c r="J133" s="32">
        <v>42334</v>
      </c>
    </row>
    <row r="134" spans="1:10" ht="150">
      <c r="A134" s="35"/>
      <c r="B134" s="36" t="s">
        <v>96</v>
      </c>
      <c r="C134" s="37"/>
      <c r="D134" s="38"/>
      <c r="E134" s="41" t="s">
        <v>123</v>
      </c>
      <c r="F134" s="19">
        <v>190.58</v>
      </c>
      <c r="G134" s="11">
        <v>21.04</v>
      </c>
      <c r="H134" s="53" t="s">
        <v>104</v>
      </c>
      <c r="I134" s="31">
        <v>265</v>
      </c>
      <c r="J134" s="32">
        <v>42334</v>
      </c>
    </row>
    <row r="135" spans="1:10" ht="105">
      <c r="A135" s="43" t="s">
        <v>37</v>
      </c>
      <c r="B135" s="36" t="s">
        <v>157</v>
      </c>
      <c r="C135" s="37"/>
      <c r="D135" s="38"/>
      <c r="E135" s="41" t="s">
        <v>123</v>
      </c>
      <c r="F135" s="19">
        <v>14.92</v>
      </c>
      <c r="G135" s="11">
        <v>6.3</v>
      </c>
      <c r="H135" s="53" t="s">
        <v>44</v>
      </c>
      <c r="I135" s="31" t="s">
        <v>145</v>
      </c>
      <c r="J135" s="32">
        <v>42347</v>
      </c>
    </row>
    <row r="136" spans="1:10" ht="150">
      <c r="A136" s="43"/>
      <c r="B136" s="36" t="s">
        <v>103</v>
      </c>
      <c r="C136" s="37"/>
      <c r="D136" s="38"/>
      <c r="E136" s="41" t="s">
        <v>123</v>
      </c>
      <c r="F136" s="19">
        <v>35.369999999999997</v>
      </c>
      <c r="G136" s="11">
        <v>35.369999999999997</v>
      </c>
      <c r="H136" s="53" t="s">
        <v>104</v>
      </c>
      <c r="I136" s="31">
        <v>264</v>
      </c>
      <c r="J136" s="32">
        <v>42334</v>
      </c>
    </row>
    <row r="137" spans="1:10" ht="71.25">
      <c r="A137" s="43" t="s">
        <v>48</v>
      </c>
      <c r="B137" s="43"/>
      <c r="C137" s="44"/>
      <c r="D137" s="45"/>
      <c r="E137" s="44"/>
      <c r="F137" s="52"/>
      <c r="G137" s="11"/>
      <c r="H137" s="65"/>
      <c r="I137" s="44"/>
      <c r="J137" s="66"/>
    </row>
    <row r="138" spans="1:10" ht="150">
      <c r="A138" s="40" t="s">
        <v>33</v>
      </c>
      <c r="B138" s="36" t="s">
        <v>215</v>
      </c>
      <c r="C138" s="37">
        <v>6.4070000000000002E-2</v>
      </c>
      <c r="D138" s="37">
        <v>141.5</v>
      </c>
      <c r="E138" s="21" t="s">
        <v>34</v>
      </c>
      <c r="F138" s="11">
        <v>2499.91</v>
      </c>
      <c r="G138" s="11">
        <v>1880.06</v>
      </c>
      <c r="H138" s="53" t="s">
        <v>104</v>
      </c>
      <c r="I138" s="31" t="s">
        <v>202</v>
      </c>
      <c r="J138" s="32">
        <v>42356</v>
      </c>
    </row>
    <row r="139" spans="1:10" ht="75">
      <c r="A139" s="40" t="s">
        <v>35</v>
      </c>
      <c r="B139" s="36"/>
      <c r="C139" s="37"/>
      <c r="D139" s="69">
        <f>C138*G138+G139</f>
        <v>141.49544420000001</v>
      </c>
      <c r="E139" s="41" t="s">
        <v>123</v>
      </c>
      <c r="F139" s="19">
        <v>190.58</v>
      </c>
      <c r="G139" s="11">
        <v>21.04</v>
      </c>
      <c r="H139" s="53"/>
      <c r="I139" s="31"/>
      <c r="J139" s="32"/>
    </row>
    <row r="140" spans="1:10" ht="90">
      <c r="A140" s="40" t="s">
        <v>33</v>
      </c>
      <c r="B140" s="36" t="s">
        <v>215</v>
      </c>
      <c r="C140" s="37">
        <v>6.1609999999999998E-2</v>
      </c>
      <c r="D140" s="37">
        <v>95.05</v>
      </c>
      <c r="E140" s="21" t="s">
        <v>34</v>
      </c>
      <c r="F140" s="11">
        <v>1245.07</v>
      </c>
      <c r="G140" s="11">
        <v>1178.49</v>
      </c>
      <c r="H140" s="53"/>
      <c r="I140" s="31"/>
      <c r="J140" s="32"/>
    </row>
    <row r="141" spans="1:10" ht="75">
      <c r="A141" s="40" t="s">
        <v>35</v>
      </c>
      <c r="B141" s="36"/>
      <c r="C141" s="37"/>
      <c r="D141" s="69">
        <f>C140*G140+G141</f>
        <v>95.046768899999989</v>
      </c>
      <c r="E141" s="41" t="s">
        <v>123</v>
      </c>
      <c r="F141" s="19">
        <v>22.44</v>
      </c>
      <c r="G141" s="11">
        <v>22.44</v>
      </c>
      <c r="H141" s="53"/>
      <c r="I141" s="31"/>
      <c r="J141" s="32"/>
    </row>
    <row r="142" spans="1:10" ht="105">
      <c r="A142" s="40" t="s">
        <v>33</v>
      </c>
      <c r="B142" s="9" t="s">
        <v>216</v>
      </c>
      <c r="C142" s="21">
        <v>4.7E-2</v>
      </c>
      <c r="D142" s="37">
        <v>19.95</v>
      </c>
      <c r="E142" s="21" t="s">
        <v>34</v>
      </c>
      <c r="F142" s="11">
        <v>3048.98</v>
      </c>
      <c r="G142" s="11">
        <v>345.31</v>
      </c>
      <c r="H142" s="53" t="s">
        <v>44</v>
      </c>
      <c r="I142" s="31" t="s">
        <v>146</v>
      </c>
      <c r="J142" s="32">
        <v>42353</v>
      </c>
    </row>
    <row r="143" spans="1:10" ht="75">
      <c r="A143" s="40" t="s">
        <v>35</v>
      </c>
      <c r="B143" s="9"/>
      <c r="C143" s="21"/>
      <c r="D143" s="22">
        <f>C142*G142+G143</f>
        <v>19.949569999999998</v>
      </c>
      <c r="E143" s="41" t="s">
        <v>123</v>
      </c>
      <c r="F143" s="19">
        <v>11.21</v>
      </c>
      <c r="G143" s="11">
        <v>3.72</v>
      </c>
      <c r="H143" s="53"/>
      <c r="I143" s="31"/>
      <c r="J143" s="32"/>
    </row>
    <row r="144" spans="1:10" ht="105">
      <c r="A144" s="35" t="s">
        <v>49</v>
      </c>
      <c r="B144" s="36" t="s">
        <v>96</v>
      </c>
      <c r="C144" s="37">
        <v>2.3E-2</v>
      </c>
      <c r="D144" s="38">
        <f>C144*G144</f>
        <v>43.241379999999999</v>
      </c>
      <c r="E144" s="21" t="s">
        <v>34</v>
      </c>
      <c r="F144" s="11">
        <v>2499.91</v>
      </c>
      <c r="G144" s="11">
        <v>1880.06</v>
      </c>
      <c r="H144" s="53" t="s">
        <v>44</v>
      </c>
      <c r="I144" s="31" t="s">
        <v>184</v>
      </c>
      <c r="J144" s="32">
        <v>42356</v>
      </c>
    </row>
    <row r="145" spans="1:10" ht="105">
      <c r="A145" s="35"/>
      <c r="B145" s="36" t="s">
        <v>96</v>
      </c>
      <c r="C145" s="37">
        <v>2.3E-2</v>
      </c>
      <c r="D145" s="38">
        <f>C145*G145</f>
        <v>27.105270000000001</v>
      </c>
      <c r="E145" s="21" t="s">
        <v>34</v>
      </c>
      <c r="F145" s="11">
        <v>1245.07</v>
      </c>
      <c r="G145" s="11">
        <v>1178.49</v>
      </c>
      <c r="H145" s="53" t="s">
        <v>44</v>
      </c>
      <c r="I145" s="31" t="s">
        <v>184</v>
      </c>
      <c r="J145" s="32">
        <v>42356</v>
      </c>
    </row>
    <row r="146" spans="1:10" ht="105">
      <c r="A146" s="35"/>
      <c r="B146" s="9" t="s">
        <v>157</v>
      </c>
      <c r="C146" s="21">
        <v>2.3E-2</v>
      </c>
      <c r="D146" s="22">
        <f>C146*G146</f>
        <v>7.9421299999999997</v>
      </c>
      <c r="E146" s="21" t="s">
        <v>34</v>
      </c>
      <c r="F146" s="11">
        <v>3048.98</v>
      </c>
      <c r="G146" s="11">
        <v>345.31</v>
      </c>
      <c r="H146" s="53" t="s">
        <v>44</v>
      </c>
      <c r="I146" s="31" t="s">
        <v>147</v>
      </c>
      <c r="J146" s="32">
        <v>42341</v>
      </c>
    </row>
    <row r="147" spans="1:10" ht="99.75">
      <c r="A147" s="44" t="s">
        <v>20</v>
      </c>
      <c r="B147" s="44"/>
      <c r="C147" s="44"/>
      <c r="D147" s="52"/>
      <c r="E147" s="44"/>
      <c r="F147" s="44"/>
      <c r="G147" s="44"/>
      <c r="H147" s="44"/>
      <c r="I147" s="44"/>
      <c r="J147" s="44"/>
    </row>
    <row r="148" spans="1:10" ht="105">
      <c r="A148" s="43" t="s">
        <v>36</v>
      </c>
      <c r="B148" s="9" t="s">
        <v>178</v>
      </c>
      <c r="C148" s="21"/>
      <c r="D148" s="22"/>
      <c r="E148" s="41" t="s">
        <v>123</v>
      </c>
      <c r="F148" s="19">
        <v>71.260000000000005</v>
      </c>
      <c r="G148" s="11">
        <v>30.66</v>
      </c>
      <c r="H148" s="53" t="s">
        <v>44</v>
      </c>
      <c r="I148" s="31" t="s">
        <v>179</v>
      </c>
      <c r="J148" s="32">
        <v>42349</v>
      </c>
    </row>
    <row r="149" spans="1:10" ht="71.25">
      <c r="A149" s="43" t="s">
        <v>48</v>
      </c>
      <c r="B149" s="55"/>
      <c r="C149" s="56"/>
      <c r="D149" s="57"/>
      <c r="E149" s="44"/>
      <c r="F149" s="52"/>
      <c r="G149" s="52"/>
      <c r="H149" s="65"/>
      <c r="I149" s="44"/>
      <c r="J149" s="66"/>
    </row>
    <row r="150" spans="1:10" ht="105">
      <c r="A150" s="40" t="s">
        <v>33</v>
      </c>
      <c r="B150" s="9" t="s">
        <v>214</v>
      </c>
      <c r="C150" s="21">
        <v>4.7399999999999998E-2</v>
      </c>
      <c r="D150" s="22">
        <v>130.38999999999999</v>
      </c>
      <c r="E150" s="21" t="s">
        <v>34</v>
      </c>
      <c r="F150" s="11">
        <v>2901.92</v>
      </c>
      <c r="G150" s="11">
        <v>2103.96</v>
      </c>
      <c r="H150" s="53" t="s">
        <v>44</v>
      </c>
      <c r="I150" s="31" t="s">
        <v>180</v>
      </c>
      <c r="J150" s="32">
        <v>42353</v>
      </c>
    </row>
    <row r="151" spans="1:10" ht="75">
      <c r="A151" s="40" t="s">
        <v>35</v>
      </c>
      <c r="B151" s="9"/>
      <c r="C151" s="21"/>
      <c r="D151" s="22">
        <f>C150*G150+G151</f>
        <v>130.38770400000001</v>
      </c>
      <c r="E151" s="41" t="s">
        <v>76</v>
      </c>
      <c r="F151" s="19">
        <v>30.66</v>
      </c>
      <c r="G151" s="11">
        <v>30.66</v>
      </c>
      <c r="H151" s="53"/>
      <c r="I151" s="31"/>
      <c r="J151" s="32"/>
    </row>
    <row r="152" spans="1:10" ht="105">
      <c r="A152" s="35" t="s">
        <v>49</v>
      </c>
      <c r="B152" s="9" t="s">
        <v>178</v>
      </c>
      <c r="C152" s="21">
        <v>3.8399999999999997E-2</v>
      </c>
      <c r="D152" s="22">
        <f>C152*G152</f>
        <v>80.792063999999996</v>
      </c>
      <c r="E152" s="21" t="s">
        <v>34</v>
      </c>
      <c r="F152" s="11">
        <v>2901.92</v>
      </c>
      <c r="G152" s="11">
        <v>2103.96</v>
      </c>
      <c r="H152" s="53" t="s">
        <v>44</v>
      </c>
      <c r="I152" s="31" t="s">
        <v>181</v>
      </c>
      <c r="J152" s="32">
        <v>42353</v>
      </c>
    </row>
    <row r="153" spans="1:10" ht="99.75">
      <c r="A153" s="44" t="s">
        <v>21</v>
      </c>
      <c r="B153" s="44"/>
      <c r="C153" s="44"/>
      <c r="D153" s="52"/>
      <c r="E153" s="44"/>
      <c r="F153" s="44"/>
      <c r="G153" s="44"/>
      <c r="H153" s="44"/>
      <c r="I153" s="44"/>
      <c r="J153" s="44"/>
    </row>
    <row r="154" spans="1:10" ht="270">
      <c r="A154" s="43" t="s">
        <v>36</v>
      </c>
      <c r="B154" s="9" t="s">
        <v>207</v>
      </c>
      <c r="C154" s="21"/>
      <c r="D154" s="22"/>
      <c r="E154" s="41" t="s">
        <v>123</v>
      </c>
      <c r="F154" s="19" t="s">
        <v>204</v>
      </c>
      <c r="G154" s="11" t="s">
        <v>205</v>
      </c>
      <c r="H154" s="53" t="s">
        <v>101</v>
      </c>
      <c r="I154" s="31" t="s">
        <v>235</v>
      </c>
      <c r="J154" s="32" t="s">
        <v>236</v>
      </c>
    </row>
    <row r="155" spans="1:10" ht="165">
      <c r="A155" s="43"/>
      <c r="B155" s="9" t="s">
        <v>99</v>
      </c>
      <c r="C155" s="21"/>
      <c r="D155" s="22"/>
      <c r="E155" s="41" t="s">
        <v>123</v>
      </c>
      <c r="F155" s="19">
        <v>145.33000000000001</v>
      </c>
      <c r="G155" s="11">
        <v>5.26</v>
      </c>
      <c r="H155" s="53" t="s">
        <v>100</v>
      </c>
      <c r="I155" s="31" t="s">
        <v>234</v>
      </c>
      <c r="J155" s="32" t="s">
        <v>233</v>
      </c>
    </row>
    <row r="156" spans="1:10" ht="105">
      <c r="A156" s="43"/>
      <c r="B156" s="9" t="s">
        <v>157</v>
      </c>
      <c r="C156" s="21"/>
      <c r="D156" s="22"/>
      <c r="E156" s="41" t="s">
        <v>123</v>
      </c>
      <c r="F156" s="19">
        <v>11.21</v>
      </c>
      <c r="G156" s="11">
        <v>6.31</v>
      </c>
      <c r="H156" s="53" t="s">
        <v>44</v>
      </c>
      <c r="I156" s="31" t="s">
        <v>145</v>
      </c>
      <c r="J156" s="32">
        <v>42347</v>
      </c>
    </row>
    <row r="157" spans="1:10" ht="270">
      <c r="A157" s="43" t="s">
        <v>37</v>
      </c>
      <c r="B157" s="9" t="s">
        <v>206</v>
      </c>
      <c r="C157" s="21"/>
      <c r="D157" s="22"/>
      <c r="E157" s="41"/>
      <c r="F157" s="19" t="s">
        <v>185</v>
      </c>
      <c r="G157" s="11" t="s">
        <v>221</v>
      </c>
      <c r="H157" s="53" t="s">
        <v>101</v>
      </c>
      <c r="I157" s="31" t="s">
        <v>237</v>
      </c>
      <c r="J157" s="32" t="s">
        <v>238</v>
      </c>
    </row>
    <row r="158" spans="1:10" ht="165">
      <c r="A158" s="43"/>
      <c r="B158" s="9" t="s">
        <v>99</v>
      </c>
      <c r="C158" s="21"/>
      <c r="D158" s="22"/>
      <c r="E158" s="41"/>
      <c r="F158" s="19">
        <v>138.09</v>
      </c>
      <c r="G158" s="11">
        <v>13.72</v>
      </c>
      <c r="H158" s="53" t="s">
        <v>100</v>
      </c>
      <c r="I158" s="31">
        <v>285</v>
      </c>
      <c r="J158" s="32">
        <v>42345</v>
      </c>
    </row>
    <row r="159" spans="1:10" ht="71.25">
      <c r="A159" s="43" t="s">
        <v>48</v>
      </c>
      <c r="B159" s="36"/>
      <c r="C159" s="37"/>
      <c r="D159" s="38"/>
      <c r="E159" s="41"/>
      <c r="F159" s="19"/>
      <c r="G159" s="11"/>
      <c r="H159" s="53"/>
      <c r="I159" s="23"/>
      <c r="J159" s="54"/>
    </row>
    <row r="160" spans="1:10" ht="105">
      <c r="A160" s="40" t="s">
        <v>33</v>
      </c>
      <c r="B160" s="9" t="s">
        <v>217</v>
      </c>
      <c r="C160" s="21">
        <v>6.4068E-2</v>
      </c>
      <c r="D160" s="22">
        <f>G160*C160+G161</f>
        <v>103.53938668000001</v>
      </c>
      <c r="E160" s="21" t="s">
        <v>34</v>
      </c>
      <c r="F160" s="11">
        <v>1334.51</v>
      </c>
      <c r="G160" s="11">
        <v>1334.51</v>
      </c>
      <c r="H160" s="53" t="s">
        <v>44</v>
      </c>
      <c r="I160" s="31" t="s">
        <v>186</v>
      </c>
      <c r="J160" s="32" t="s">
        <v>187</v>
      </c>
    </row>
    <row r="161" spans="1:10" ht="75">
      <c r="A161" s="40" t="s">
        <v>35</v>
      </c>
      <c r="B161" s="9"/>
      <c r="C161" s="21"/>
      <c r="D161" s="22"/>
      <c r="E161" s="41" t="s">
        <v>123</v>
      </c>
      <c r="F161" s="19">
        <v>18.04</v>
      </c>
      <c r="G161" s="11">
        <v>18.04</v>
      </c>
      <c r="H161" s="53"/>
      <c r="I161" s="31"/>
      <c r="J161" s="32"/>
    </row>
    <row r="162" spans="1:10" ht="165">
      <c r="A162" s="40" t="s">
        <v>33</v>
      </c>
      <c r="B162" s="9" t="s">
        <v>218</v>
      </c>
      <c r="C162" s="21">
        <v>6.4070000000000002E-2</v>
      </c>
      <c r="D162" s="22">
        <f>G162*C162+G163</f>
        <v>59.640053199999997</v>
      </c>
      <c r="E162" s="21" t="s">
        <v>34</v>
      </c>
      <c r="F162" s="11">
        <v>5538.04</v>
      </c>
      <c r="G162" s="11">
        <v>848.76</v>
      </c>
      <c r="H162" s="53" t="s">
        <v>100</v>
      </c>
      <c r="I162" s="31" t="s">
        <v>232</v>
      </c>
      <c r="J162" s="32" t="s">
        <v>233</v>
      </c>
    </row>
    <row r="163" spans="1:10" ht="75">
      <c r="A163" s="40" t="s">
        <v>35</v>
      </c>
      <c r="B163" s="9"/>
      <c r="C163" s="21"/>
      <c r="D163" s="22"/>
      <c r="E163" s="41" t="s">
        <v>123</v>
      </c>
      <c r="F163" s="19">
        <v>145.33000000000001</v>
      </c>
      <c r="G163" s="11">
        <v>5.26</v>
      </c>
      <c r="H163" s="53"/>
      <c r="I163" s="31"/>
      <c r="J163" s="32"/>
    </row>
    <row r="164" spans="1:10" ht="105">
      <c r="A164" s="70" t="s">
        <v>49</v>
      </c>
      <c r="B164" s="9" t="s">
        <v>98</v>
      </c>
      <c r="C164" s="21">
        <v>2.9399999999999999E-2</v>
      </c>
      <c r="D164" s="22">
        <f>C164*G164</f>
        <v>39.234594000000001</v>
      </c>
      <c r="E164" s="21" t="s">
        <v>34</v>
      </c>
      <c r="F164" s="11">
        <v>1334.51</v>
      </c>
      <c r="G164" s="11">
        <v>1334.51</v>
      </c>
      <c r="H164" s="53" t="s">
        <v>44</v>
      </c>
      <c r="I164" s="31" t="s">
        <v>188</v>
      </c>
      <c r="J164" s="32" t="s">
        <v>189</v>
      </c>
    </row>
    <row r="165" spans="1:10" ht="105">
      <c r="A165" s="70"/>
      <c r="B165" s="9" t="s">
        <v>99</v>
      </c>
      <c r="C165" s="21">
        <v>2.9399999999999999E-2</v>
      </c>
      <c r="D165" s="22">
        <f>C165*G165</f>
        <v>24.953543999999997</v>
      </c>
      <c r="E165" s="21" t="s">
        <v>34</v>
      </c>
      <c r="F165" s="11">
        <v>5538.04</v>
      </c>
      <c r="G165" s="11">
        <v>848.76</v>
      </c>
      <c r="H165" s="53" t="s">
        <v>44</v>
      </c>
      <c r="I165" s="31" t="s">
        <v>190</v>
      </c>
      <c r="J165" s="32" t="s">
        <v>191</v>
      </c>
    </row>
    <row r="166" spans="1:10" ht="105">
      <c r="A166" s="70"/>
      <c r="B166" s="9" t="s">
        <v>157</v>
      </c>
      <c r="C166" s="21">
        <v>2.9399999999999999E-2</v>
      </c>
      <c r="D166" s="22">
        <f>C166*G166</f>
        <v>31.285127999999997</v>
      </c>
      <c r="E166" s="21" t="s">
        <v>34</v>
      </c>
      <c r="F166" s="11" t="s">
        <v>192</v>
      </c>
      <c r="G166" s="11">
        <v>1064.1199999999999</v>
      </c>
      <c r="H166" s="53" t="s">
        <v>44</v>
      </c>
      <c r="I166" s="31" t="s">
        <v>147</v>
      </c>
      <c r="J166" s="32">
        <v>42341</v>
      </c>
    </row>
    <row r="167" spans="1:10" ht="85.5">
      <c r="A167" s="44" t="s">
        <v>22</v>
      </c>
      <c r="B167" s="44"/>
      <c r="C167" s="44"/>
      <c r="D167" s="52"/>
      <c r="E167" s="44"/>
      <c r="F167" s="44"/>
      <c r="G167" s="44"/>
      <c r="H167" s="44"/>
      <c r="I167" s="44"/>
      <c r="J167" s="44"/>
    </row>
    <row r="168" spans="1:10" ht="150">
      <c r="A168" s="43" t="s">
        <v>36</v>
      </c>
      <c r="B168" s="9" t="s">
        <v>139</v>
      </c>
      <c r="C168" s="21"/>
      <c r="D168" s="22"/>
      <c r="E168" s="21" t="s">
        <v>76</v>
      </c>
      <c r="F168" s="11">
        <v>33.11</v>
      </c>
      <c r="G168" s="11">
        <v>33.11</v>
      </c>
      <c r="H168" s="53" t="s">
        <v>97</v>
      </c>
      <c r="I168" s="31">
        <v>174</v>
      </c>
      <c r="J168" s="32">
        <v>42338</v>
      </c>
    </row>
    <row r="169" spans="1:10" ht="85.5">
      <c r="A169" s="44" t="s">
        <v>23</v>
      </c>
      <c r="B169" s="44"/>
      <c r="C169" s="44"/>
      <c r="D169" s="52"/>
      <c r="E169" s="44"/>
      <c r="F169" s="44"/>
      <c r="G169" s="44"/>
      <c r="H169" s="44"/>
      <c r="I169" s="44"/>
      <c r="J169" s="44"/>
    </row>
    <row r="170" spans="1:10" ht="105">
      <c r="A170" s="43" t="s">
        <v>36</v>
      </c>
      <c r="B170" s="9" t="s">
        <v>178</v>
      </c>
      <c r="C170" s="21"/>
      <c r="D170" s="22"/>
      <c r="E170" s="41" t="s">
        <v>76</v>
      </c>
      <c r="F170" s="19">
        <v>43.22</v>
      </c>
      <c r="G170" s="11">
        <v>19.77</v>
      </c>
      <c r="H170" s="53" t="s">
        <v>44</v>
      </c>
      <c r="I170" s="31" t="s">
        <v>179</v>
      </c>
      <c r="J170" s="32">
        <v>42349</v>
      </c>
    </row>
    <row r="171" spans="1:10" ht="150">
      <c r="A171" s="43" t="s">
        <v>37</v>
      </c>
      <c r="B171" s="9" t="s">
        <v>93</v>
      </c>
      <c r="C171" s="21"/>
      <c r="D171" s="22"/>
      <c r="E171" s="41" t="s">
        <v>123</v>
      </c>
      <c r="F171" s="19">
        <v>18.239999999999998</v>
      </c>
      <c r="G171" s="11">
        <v>18.239999999999998</v>
      </c>
      <c r="H171" s="53" t="s">
        <v>94</v>
      </c>
      <c r="I171" s="31">
        <v>383</v>
      </c>
      <c r="J171" s="32">
        <v>42339</v>
      </c>
    </row>
    <row r="172" spans="1:10" ht="71.25">
      <c r="A172" s="43" t="s">
        <v>48</v>
      </c>
      <c r="B172" s="55"/>
      <c r="C172" s="56"/>
      <c r="D172" s="57"/>
      <c r="E172" s="44"/>
      <c r="F172" s="52"/>
      <c r="G172" s="52"/>
      <c r="H172" s="65"/>
      <c r="I172" s="44"/>
      <c r="J172" s="66"/>
    </row>
    <row r="173" spans="1:10" ht="105">
      <c r="A173" s="40" t="s">
        <v>33</v>
      </c>
      <c r="B173" s="9" t="s">
        <v>214</v>
      </c>
      <c r="C173" s="21">
        <v>4.7399999999999998E-2</v>
      </c>
      <c r="D173" s="71">
        <f>G173*C173+G174</f>
        <v>132.17056199999999</v>
      </c>
      <c r="E173" s="21" t="s">
        <v>34</v>
      </c>
      <c r="F173" s="11">
        <v>2924.76</v>
      </c>
      <c r="G173" s="11">
        <v>2206.13</v>
      </c>
      <c r="H173" s="53" t="s">
        <v>44</v>
      </c>
      <c r="I173" s="31" t="s">
        <v>180</v>
      </c>
      <c r="J173" s="32">
        <v>42353</v>
      </c>
    </row>
    <row r="174" spans="1:10" ht="75">
      <c r="A174" s="40" t="s">
        <v>35</v>
      </c>
      <c r="B174" s="9"/>
      <c r="C174" s="21"/>
      <c r="D174" s="22"/>
      <c r="E174" s="41" t="s">
        <v>76</v>
      </c>
      <c r="F174" s="19">
        <v>27.6</v>
      </c>
      <c r="G174" s="11">
        <v>27.6</v>
      </c>
      <c r="H174" s="53"/>
      <c r="I174" s="31"/>
      <c r="J174" s="32"/>
    </row>
    <row r="175" spans="1:10" ht="105">
      <c r="A175" s="35" t="s">
        <v>49</v>
      </c>
      <c r="B175" s="9" t="s">
        <v>178</v>
      </c>
      <c r="C175" s="21">
        <v>3.7999999999999999E-2</v>
      </c>
      <c r="D175" s="22">
        <f>C175*G175</f>
        <v>83.832940000000008</v>
      </c>
      <c r="E175" s="21" t="s">
        <v>34</v>
      </c>
      <c r="F175" s="11">
        <v>2924.76</v>
      </c>
      <c r="G175" s="11">
        <v>2206.13</v>
      </c>
      <c r="H175" s="53" t="s">
        <v>44</v>
      </c>
      <c r="I175" s="31" t="s">
        <v>181</v>
      </c>
      <c r="J175" s="32">
        <v>42353</v>
      </c>
    </row>
    <row r="176" spans="1:10" ht="85.5">
      <c r="A176" s="44" t="s">
        <v>24</v>
      </c>
      <c r="B176" s="44"/>
      <c r="C176" s="44"/>
      <c r="D176" s="52"/>
      <c r="E176" s="44"/>
      <c r="F176" s="44"/>
      <c r="G176" s="44"/>
      <c r="H176" s="44"/>
      <c r="I176" s="44"/>
      <c r="J176" s="44"/>
    </row>
    <row r="177" spans="1:10" ht="105">
      <c r="A177" s="43" t="s">
        <v>36</v>
      </c>
      <c r="B177" s="9" t="s">
        <v>157</v>
      </c>
      <c r="C177" s="21"/>
      <c r="D177" s="22"/>
      <c r="E177" s="41" t="s">
        <v>76</v>
      </c>
      <c r="F177" s="19">
        <v>11.21</v>
      </c>
      <c r="G177" s="11">
        <v>13.23</v>
      </c>
      <c r="H177" s="53" t="s">
        <v>44</v>
      </c>
      <c r="I177" s="31" t="s">
        <v>145</v>
      </c>
      <c r="J177" s="32">
        <v>42347</v>
      </c>
    </row>
    <row r="178" spans="1:10" ht="105">
      <c r="A178" s="43" t="s">
        <v>37</v>
      </c>
      <c r="B178" s="9" t="s">
        <v>157</v>
      </c>
      <c r="C178" s="21"/>
      <c r="D178" s="22"/>
      <c r="E178" s="41" t="s">
        <v>123</v>
      </c>
      <c r="F178" s="19">
        <v>14.92</v>
      </c>
      <c r="G178" s="11">
        <v>17.61</v>
      </c>
      <c r="H178" s="53" t="s">
        <v>44</v>
      </c>
      <c r="I178" s="31" t="s">
        <v>145</v>
      </c>
      <c r="J178" s="32">
        <v>42347</v>
      </c>
    </row>
    <row r="179" spans="1:10" ht="71.25">
      <c r="A179" s="43" t="s">
        <v>48</v>
      </c>
      <c r="B179" s="43"/>
      <c r="C179" s="44"/>
      <c r="D179" s="45"/>
      <c r="E179" s="41"/>
      <c r="F179" s="19"/>
      <c r="G179" s="11"/>
      <c r="H179" s="65"/>
      <c r="I179" s="23"/>
      <c r="J179" s="54"/>
    </row>
    <row r="180" spans="1:10" ht="105">
      <c r="A180" s="40" t="s">
        <v>33</v>
      </c>
      <c r="B180" s="9" t="s">
        <v>216</v>
      </c>
      <c r="C180" s="21">
        <v>5.1999999999999998E-2</v>
      </c>
      <c r="D180" s="22">
        <f>G180*C180+G181</f>
        <v>69.400800000000004</v>
      </c>
      <c r="E180" s="21" t="s">
        <v>34</v>
      </c>
      <c r="F180" s="11">
        <v>3048.98</v>
      </c>
      <c r="G180" s="11">
        <v>1082.9000000000001</v>
      </c>
      <c r="H180" s="53" t="s">
        <v>44</v>
      </c>
      <c r="I180" s="31" t="s">
        <v>160</v>
      </c>
      <c r="J180" s="32">
        <v>42341</v>
      </c>
    </row>
    <row r="181" spans="1:10" ht="75">
      <c r="A181" s="40" t="s">
        <v>35</v>
      </c>
      <c r="B181" s="9"/>
      <c r="C181" s="21"/>
      <c r="D181" s="22"/>
      <c r="E181" s="41" t="s">
        <v>76</v>
      </c>
      <c r="F181" s="19">
        <v>32.79</v>
      </c>
      <c r="G181" s="11">
        <v>13.09</v>
      </c>
      <c r="H181" s="53"/>
      <c r="I181" s="31"/>
      <c r="J181" s="32"/>
    </row>
    <row r="182" spans="1:10" ht="105">
      <c r="A182" s="35" t="s">
        <v>49</v>
      </c>
      <c r="B182" s="9" t="s">
        <v>157</v>
      </c>
      <c r="C182" s="21">
        <v>2.2100000000000002E-2</v>
      </c>
      <c r="D182" s="22">
        <f>C182*G182</f>
        <v>23.932090000000002</v>
      </c>
      <c r="E182" s="21" t="s">
        <v>34</v>
      </c>
      <c r="F182" s="11">
        <v>3048.98</v>
      </c>
      <c r="G182" s="11">
        <v>1082.9000000000001</v>
      </c>
      <c r="H182" s="53" t="s">
        <v>44</v>
      </c>
      <c r="I182" s="31" t="s">
        <v>147</v>
      </c>
      <c r="J182" s="32">
        <v>42341</v>
      </c>
    </row>
    <row r="183" spans="1:10" ht="85.5">
      <c r="A183" s="44" t="s">
        <v>25</v>
      </c>
      <c r="B183" s="44"/>
      <c r="C183" s="44"/>
      <c r="D183" s="52"/>
      <c r="E183" s="44"/>
      <c r="F183" s="44"/>
      <c r="G183" s="44"/>
      <c r="H183" s="44"/>
      <c r="I183" s="44"/>
      <c r="J183" s="44"/>
    </row>
    <row r="184" spans="1:10" ht="105">
      <c r="A184" s="43" t="s">
        <v>36</v>
      </c>
      <c r="B184" s="9" t="s">
        <v>193</v>
      </c>
      <c r="C184" s="21"/>
      <c r="D184" s="22"/>
      <c r="E184" s="41" t="s">
        <v>123</v>
      </c>
      <c r="F184" s="19">
        <v>42.56</v>
      </c>
      <c r="G184" s="11">
        <v>20.5</v>
      </c>
      <c r="H184" s="53" t="s">
        <v>44</v>
      </c>
      <c r="I184" s="31">
        <v>322</v>
      </c>
      <c r="J184" s="32">
        <v>42324</v>
      </c>
    </row>
    <row r="185" spans="1:10" ht="150">
      <c r="A185" s="43"/>
      <c r="B185" s="9" t="s">
        <v>92</v>
      </c>
      <c r="C185" s="21"/>
      <c r="D185" s="22"/>
      <c r="E185" s="41" t="s">
        <v>76</v>
      </c>
      <c r="F185" s="19">
        <v>38.24</v>
      </c>
      <c r="G185" s="11">
        <v>12.8</v>
      </c>
      <c r="H185" s="53" t="s">
        <v>95</v>
      </c>
      <c r="I185" s="31" t="s">
        <v>198</v>
      </c>
      <c r="J185" s="32" t="s">
        <v>199</v>
      </c>
    </row>
    <row r="186" spans="1:10" ht="105">
      <c r="A186" s="43" t="s">
        <v>37</v>
      </c>
      <c r="B186" s="9" t="s">
        <v>193</v>
      </c>
      <c r="C186" s="21"/>
      <c r="D186" s="22"/>
      <c r="E186" s="41" t="s">
        <v>123</v>
      </c>
      <c r="F186" s="19">
        <v>78.58</v>
      </c>
      <c r="G186" s="11">
        <v>58.07</v>
      </c>
      <c r="H186" s="53" t="s">
        <v>44</v>
      </c>
      <c r="I186" s="31">
        <v>322</v>
      </c>
      <c r="J186" s="32">
        <v>42324</v>
      </c>
    </row>
    <row r="187" spans="1:10" ht="71.25">
      <c r="A187" s="43" t="s">
        <v>48</v>
      </c>
      <c r="B187" s="43"/>
      <c r="C187" s="44"/>
      <c r="D187" s="45"/>
      <c r="E187" s="44"/>
      <c r="F187" s="52"/>
      <c r="G187" s="52"/>
      <c r="H187" s="65"/>
      <c r="I187" s="44"/>
      <c r="J187" s="66"/>
    </row>
    <row r="188" spans="1:10" ht="105">
      <c r="A188" s="40" t="s">
        <v>33</v>
      </c>
      <c r="B188" s="9" t="s">
        <v>219</v>
      </c>
      <c r="C188" s="21">
        <v>4.7399999999999998E-2</v>
      </c>
      <c r="D188" s="22">
        <f>G188*C188+G189</f>
        <v>86.824011999999996</v>
      </c>
      <c r="E188" s="21" t="s">
        <v>34</v>
      </c>
      <c r="F188" s="11">
        <v>1657.03</v>
      </c>
      <c r="G188" s="11">
        <v>1440.38</v>
      </c>
      <c r="H188" s="53" t="s">
        <v>44</v>
      </c>
      <c r="I188" s="31" t="s">
        <v>194</v>
      </c>
      <c r="J188" s="32">
        <v>42353</v>
      </c>
    </row>
    <row r="189" spans="1:10" ht="75">
      <c r="A189" s="40" t="s">
        <v>35</v>
      </c>
      <c r="B189" s="9"/>
      <c r="C189" s="21"/>
      <c r="D189" s="22"/>
      <c r="E189" s="41" t="s">
        <v>76</v>
      </c>
      <c r="F189" s="19">
        <v>18.55</v>
      </c>
      <c r="G189" s="11">
        <v>18.55</v>
      </c>
      <c r="H189" s="53"/>
      <c r="I189" s="31"/>
      <c r="J189" s="32"/>
    </row>
    <row r="190" spans="1:10" ht="105">
      <c r="A190" s="40" t="s">
        <v>33</v>
      </c>
      <c r="B190" s="9" t="s">
        <v>219</v>
      </c>
      <c r="C190" s="21">
        <v>4.7399999999999998E-2</v>
      </c>
      <c r="D190" s="22">
        <f>G190*C190+G191</f>
        <v>127.26549199999999</v>
      </c>
      <c r="E190" s="21" t="s">
        <v>34</v>
      </c>
      <c r="F190" s="11">
        <v>4609.45</v>
      </c>
      <c r="G190" s="11">
        <v>2370.58</v>
      </c>
      <c r="H190" s="53" t="s">
        <v>44</v>
      </c>
      <c r="I190" s="31" t="s">
        <v>194</v>
      </c>
      <c r="J190" s="32">
        <v>42353</v>
      </c>
    </row>
    <row r="191" spans="1:10" ht="75">
      <c r="A191" s="40" t="s">
        <v>35</v>
      </c>
      <c r="B191" s="9"/>
      <c r="C191" s="21"/>
      <c r="D191" s="22"/>
      <c r="E191" s="41" t="s">
        <v>123</v>
      </c>
      <c r="F191" s="19">
        <v>18.55</v>
      </c>
      <c r="G191" s="11">
        <v>14.9</v>
      </c>
      <c r="H191" s="53"/>
      <c r="I191" s="31"/>
      <c r="J191" s="32"/>
    </row>
    <row r="192" spans="1:10" ht="105">
      <c r="A192" s="40" t="s">
        <v>33</v>
      </c>
      <c r="B192" s="9" t="s">
        <v>219</v>
      </c>
      <c r="C192" s="21">
        <v>4.7399999999999998E-2</v>
      </c>
      <c r="D192" s="22">
        <f>G192*C192+G193</f>
        <v>168.03680199999999</v>
      </c>
      <c r="E192" s="21" t="s">
        <v>34</v>
      </c>
      <c r="F192" s="11">
        <v>4730.76</v>
      </c>
      <c r="G192" s="11">
        <v>3153.73</v>
      </c>
      <c r="H192" s="53" t="s">
        <v>44</v>
      </c>
      <c r="I192" s="31" t="s">
        <v>194</v>
      </c>
      <c r="J192" s="32">
        <v>42353</v>
      </c>
    </row>
    <row r="193" spans="1:10" ht="75">
      <c r="A193" s="40" t="s">
        <v>35</v>
      </c>
      <c r="B193" s="9"/>
      <c r="C193" s="21"/>
      <c r="D193" s="22"/>
      <c r="E193" s="41" t="s">
        <v>123</v>
      </c>
      <c r="F193" s="19">
        <v>18.55</v>
      </c>
      <c r="G193" s="11">
        <v>18.55</v>
      </c>
      <c r="H193" s="53"/>
      <c r="I193" s="31"/>
      <c r="J193" s="32"/>
    </row>
    <row r="194" spans="1:10" ht="105">
      <c r="A194" s="35" t="s">
        <v>49</v>
      </c>
      <c r="B194" s="9" t="s">
        <v>193</v>
      </c>
      <c r="C194" s="21">
        <v>2.81E-2</v>
      </c>
      <c r="D194" s="22">
        <f>C194*G194</f>
        <v>40.474678000000004</v>
      </c>
      <c r="E194" s="21" t="s">
        <v>34</v>
      </c>
      <c r="F194" s="11">
        <v>1657.03</v>
      </c>
      <c r="G194" s="11">
        <v>1440.38</v>
      </c>
      <c r="H194" s="53" t="s">
        <v>44</v>
      </c>
      <c r="I194" s="31" t="s">
        <v>195</v>
      </c>
      <c r="J194" s="32">
        <v>42353</v>
      </c>
    </row>
    <row r="195" spans="1:10">
      <c r="A195" s="35"/>
      <c r="B195" s="9"/>
      <c r="C195" s="21">
        <v>2.81E-2</v>
      </c>
      <c r="D195" s="22">
        <f>C195*G195</f>
        <v>66.613298</v>
      </c>
      <c r="E195" s="21" t="s">
        <v>34</v>
      </c>
      <c r="F195" s="11">
        <v>4609.45</v>
      </c>
      <c r="G195" s="11">
        <v>2370.58</v>
      </c>
      <c r="H195" s="53"/>
      <c r="I195" s="31"/>
      <c r="J195" s="32"/>
    </row>
    <row r="196" spans="1:10">
      <c r="A196" s="35"/>
      <c r="B196" s="9"/>
      <c r="C196" s="21">
        <v>2.81E-2</v>
      </c>
      <c r="D196" s="22">
        <f>C196*G196</f>
        <v>88.619812999999994</v>
      </c>
      <c r="E196" s="21" t="s">
        <v>34</v>
      </c>
      <c r="F196" s="11">
        <v>4730.76</v>
      </c>
      <c r="G196" s="11">
        <v>3153.73</v>
      </c>
      <c r="H196" s="53"/>
      <c r="I196" s="31"/>
      <c r="J196" s="32"/>
    </row>
    <row r="197" spans="1:10" ht="105">
      <c r="A197" s="35"/>
      <c r="B197" s="9" t="s">
        <v>92</v>
      </c>
      <c r="C197" s="21">
        <v>2.81E-2</v>
      </c>
      <c r="D197" s="22">
        <f>C197*G197</f>
        <v>8.1076929999999994</v>
      </c>
      <c r="E197" s="21" t="s">
        <v>34</v>
      </c>
      <c r="F197" s="11">
        <v>4292.9399999999996</v>
      </c>
      <c r="G197" s="11">
        <v>288.52999999999997</v>
      </c>
      <c r="H197" s="53" t="s">
        <v>44</v>
      </c>
      <c r="I197" s="31" t="s">
        <v>141</v>
      </c>
      <c r="J197" s="32" t="s">
        <v>140</v>
      </c>
    </row>
    <row r="198" spans="1:10" ht="85.5">
      <c r="A198" s="44" t="s">
        <v>26</v>
      </c>
      <c r="B198" s="44"/>
      <c r="C198" s="44"/>
      <c r="D198" s="52"/>
      <c r="E198" s="44"/>
      <c r="F198" s="44"/>
      <c r="G198" s="44"/>
      <c r="H198" s="44"/>
      <c r="I198" s="44"/>
      <c r="J198" s="44"/>
    </row>
    <row r="199" spans="1:10" ht="150">
      <c r="A199" s="43" t="s">
        <v>36</v>
      </c>
      <c r="B199" s="9" t="s">
        <v>128</v>
      </c>
      <c r="C199" s="21"/>
      <c r="D199" s="22"/>
      <c r="E199" s="41" t="s">
        <v>123</v>
      </c>
      <c r="F199" s="19">
        <v>60.94</v>
      </c>
      <c r="G199" s="11">
        <v>24.84</v>
      </c>
      <c r="H199" s="53" t="s">
        <v>106</v>
      </c>
      <c r="I199" s="31">
        <v>344</v>
      </c>
      <c r="J199" s="32">
        <v>42338</v>
      </c>
    </row>
    <row r="200" spans="1:10" ht="71.25">
      <c r="A200" s="43" t="s">
        <v>48</v>
      </c>
      <c r="B200" s="43"/>
      <c r="C200" s="44"/>
      <c r="D200" s="45"/>
      <c r="E200" s="44"/>
      <c r="F200" s="52"/>
      <c r="G200" s="52"/>
      <c r="H200" s="65"/>
      <c r="I200" s="23"/>
      <c r="J200" s="54"/>
    </row>
    <row r="201" spans="1:10" ht="105">
      <c r="A201" s="40" t="s">
        <v>33</v>
      </c>
      <c r="B201" s="9" t="s">
        <v>220</v>
      </c>
      <c r="C201" s="21">
        <v>0.05</v>
      </c>
      <c r="D201" s="22">
        <f>G201*C201+G202</f>
        <v>92.328000000000003</v>
      </c>
      <c r="E201" s="41" t="s">
        <v>34</v>
      </c>
      <c r="F201" s="19">
        <v>1631.31</v>
      </c>
      <c r="G201" s="11">
        <v>1293.96</v>
      </c>
      <c r="H201" s="53" t="s">
        <v>44</v>
      </c>
      <c r="I201" s="31" t="s">
        <v>129</v>
      </c>
      <c r="J201" s="32" t="s">
        <v>131</v>
      </c>
    </row>
    <row r="202" spans="1:10" ht="75">
      <c r="A202" s="40" t="s">
        <v>35</v>
      </c>
      <c r="B202" s="9"/>
      <c r="C202" s="21"/>
      <c r="D202" s="22"/>
      <c r="E202" s="41" t="s">
        <v>123</v>
      </c>
      <c r="F202" s="19">
        <v>54.88</v>
      </c>
      <c r="G202" s="11">
        <v>27.63</v>
      </c>
      <c r="H202" s="53"/>
      <c r="I202" s="31"/>
      <c r="J202" s="32"/>
    </row>
    <row r="203" spans="1:10" ht="105">
      <c r="A203" s="40" t="s">
        <v>33</v>
      </c>
      <c r="B203" s="9" t="s">
        <v>220</v>
      </c>
      <c r="C203" s="21">
        <v>0.05</v>
      </c>
      <c r="D203" s="22">
        <f>G203*C203+G204</f>
        <v>121.66550000000001</v>
      </c>
      <c r="E203" s="41" t="s">
        <v>34</v>
      </c>
      <c r="F203" s="19">
        <v>2586.19</v>
      </c>
      <c r="G203" s="11">
        <v>1880.71</v>
      </c>
      <c r="H203" s="53" t="s">
        <v>44</v>
      </c>
      <c r="I203" s="31" t="s">
        <v>130</v>
      </c>
      <c r="J203" s="32" t="s">
        <v>131</v>
      </c>
    </row>
    <row r="204" spans="1:10" ht="75">
      <c r="A204" s="40" t="s">
        <v>35</v>
      </c>
      <c r="B204" s="9"/>
      <c r="C204" s="21"/>
      <c r="D204" s="22"/>
      <c r="E204" s="41" t="s">
        <v>123</v>
      </c>
      <c r="F204" s="19">
        <v>54.88</v>
      </c>
      <c r="G204" s="11">
        <v>27.63</v>
      </c>
      <c r="H204" s="53"/>
      <c r="I204" s="31"/>
      <c r="J204" s="32"/>
    </row>
    <row r="205" spans="1:10" ht="105">
      <c r="A205" s="35" t="s">
        <v>49</v>
      </c>
      <c r="B205" s="9" t="s">
        <v>92</v>
      </c>
      <c r="C205" s="21">
        <v>3.8100000000000002E-2</v>
      </c>
      <c r="D205" s="22">
        <f>C205*G205</f>
        <v>49.299876000000005</v>
      </c>
      <c r="E205" s="41" t="s">
        <v>34</v>
      </c>
      <c r="F205" s="19">
        <v>1631.31</v>
      </c>
      <c r="G205" s="11">
        <v>1293.96</v>
      </c>
      <c r="H205" s="53" t="s">
        <v>44</v>
      </c>
      <c r="I205" s="31" t="s">
        <v>142</v>
      </c>
      <c r="J205" s="32" t="s">
        <v>143</v>
      </c>
    </row>
    <row r="206" spans="1:10">
      <c r="A206" s="35"/>
      <c r="B206" s="9"/>
      <c r="C206" s="21">
        <v>3.8100000000000002E-2</v>
      </c>
      <c r="D206" s="22">
        <f>C206*G206</f>
        <v>71.655051</v>
      </c>
      <c r="E206" s="41" t="s">
        <v>34</v>
      </c>
      <c r="F206" s="19">
        <v>2586.19</v>
      </c>
      <c r="G206" s="11">
        <v>1880.71</v>
      </c>
      <c r="H206" s="53"/>
      <c r="I206" s="31"/>
      <c r="J206" s="32"/>
    </row>
    <row r="207" spans="1:10" ht="85.5">
      <c r="A207" s="44" t="s">
        <v>27</v>
      </c>
      <c r="B207" s="23"/>
      <c r="C207" s="23"/>
      <c r="D207" s="72"/>
      <c r="E207" s="23"/>
      <c r="F207" s="23"/>
      <c r="G207" s="23"/>
      <c r="H207" s="23"/>
      <c r="I207" s="23"/>
      <c r="J207" s="23"/>
    </row>
    <row r="208" spans="1:10" ht="105">
      <c r="A208" s="35" t="s">
        <v>36</v>
      </c>
      <c r="B208" s="9" t="s">
        <v>83</v>
      </c>
      <c r="C208" s="21"/>
      <c r="D208" s="22"/>
      <c r="E208" s="21" t="s">
        <v>122</v>
      </c>
      <c r="F208" s="11">
        <v>27.82</v>
      </c>
      <c r="G208" s="72">
        <v>21.17</v>
      </c>
      <c r="H208" s="53" t="s">
        <v>118</v>
      </c>
      <c r="I208" s="31">
        <v>935</v>
      </c>
      <c r="J208" s="32">
        <v>42338</v>
      </c>
    </row>
    <row r="209" spans="1:10" ht="150">
      <c r="A209" s="35" t="s">
        <v>37</v>
      </c>
      <c r="B209" s="9" t="s">
        <v>117</v>
      </c>
      <c r="C209" s="21"/>
      <c r="D209" s="22"/>
      <c r="E209" s="21" t="s">
        <v>122</v>
      </c>
      <c r="F209" s="11">
        <v>10.85</v>
      </c>
      <c r="G209" s="72">
        <v>10.85</v>
      </c>
      <c r="H209" s="53" t="s">
        <v>119</v>
      </c>
      <c r="I209" s="31">
        <v>166</v>
      </c>
      <c r="J209" s="32">
        <v>42328</v>
      </c>
    </row>
    <row r="210" spans="1:10" ht="105">
      <c r="A210" s="39" t="s">
        <v>48</v>
      </c>
      <c r="B210" s="9" t="s">
        <v>107</v>
      </c>
      <c r="C210" s="21"/>
      <c r="D210" s="22"/>
      <c r="E210" s="41" t="s">
        <v>123</v>
      </c>
      <c r="F210" s="19"/>
      <c r="G210" s="72">
        <v>44</v>
      </c>
      <c r="H210" s="53" t="s">
        <v>108</v>
      </c>
      <c r="I210" s="2" t="s">
        <v>109</v>
      </c>
      <c r="J210" s="4">
        <v>40400</v>
      </c>
    </row>
    <row r="211" spans="1:10" ht="90">
      <c r="A211" s="40" t="s">
        <v>33</v>
      </c>
      <c r="B211" s="9"/>
      <c r="C211" s="21"/>
      <c r="D211" s="22"/>
      <c r="E211" s="41" t="s">
        <v>34</v>
      </c>
      <c r="F211" s="19"/>
      <c r="G211" s="72"/>
      <c r="H211" s="60"/>
      <c r="I211" s="23"/>
      <c r="J211" s="54"/>
    </row>
    <row r="212" spans="1:10" ht="75">
      <c r="A212" s="40" t="s">
        <v>35</v>
      </c>
      <c r="B212" s="9"/>
      <c r="C212" s="21"/>
      <c r="D212" s="22"/>
      <c r="E212" s="41" t="s">
        <v>123</v>
      </c>
      <c r="F212" s="19"/>
      <c r="G212" s="72"/>
      <c r="H212" s="60"/>
      <c r="I212" s="23"/>
      <c r="J212" s="54"/>
    </row>
    <row r="213" spans="1:10" ht="105">
      <c r="A213" s="35" t="s">
        <v>49</v>
      </c>
      <c r="B213" s="9" t="s">
        <v>107</v>
      </c>
      <c r="C213" s="21">
        <v>2.1999999999999999E-2</v>
      </c>
      <c r="D213" s="22">
        <f>C213*G213</f>
        <v>25.271839999999997</v>
      </c>
      <c r="E213" s="21" t="s">
        <v>34</v>
      </c>
      <c r="F213" s="11"/>
      <c r="G213" s="72">
        <v>1148.72</v>
      </c>
      <c r="H213" s="53" t="s">
        <v>108</v>
      </c>
      <c r="I213" s="2">
        <v>773</v>
      </c>
      <c r="J213" s="4">
        <v>40511</v>
      </c>
    </row>
    <row r="214" spans="1:10" ht="85.5">
      <c r="A214" s="44" t="s">
        <v>28</v>
      </c>
      <c r="B214" s="23"/>
      <c r="C214" s="23"/>
      <c r="D214" s="72"/>
      <c r="E214" s="23"/>
      <c r="F214" s="23"/>
      <c r="G214" s="23"/>
      <c r="H214" s="23"/>
      <c r="I214" s="23"/>
      <c r="J214" s="23"/>
    </row>
    <row r="215" spans="1:10" ht="150">
      <c r="A215" s="35" t="s">
        <v>36</v>
      </c>
      <c r="B215" s="9" t="s">
        <v>110</v>
      </c>
      <c r="C215" s="21"/>
      <c r="D215" s="22"/>
      <c r="E215" s="21" t="s">
        <v>122</v>
      </c>
      <c r="F215" s="11">
        <v>19.37</v>
      </c>
      <c r="G215" s="72">
        <v>19.37</v>
      </c>
      <c r="H215" s="53" t="s">
        <v>112</v>
      </c>
      <c r="I215" s="31">
        <v>220</v>
      </c>
      <c r="J215" s="32">
        <v>42338</v>
      </c>
    </row>
    <row r="216" spans="1:10" ht="105">
      <c r="A216" s="35" t="s">
        <v>49</v>
      </c>
      <c r="B216" s="9" t="s">
        <v>110</v>
      </c>
      <c r="C216" s="21"/>
      <c r="D216" s="22"/>
      <c r="E216" s="41" t="s">
        <v>34</v>
      </c>
      <c r="F216" s="19"/>
      <c r="G216" s="72">
        <v>1170.44</v>
      </c>
      <c r="H216" s="53" t="s">
        <v>44</v>
      </c>
      <c r="I216" s="2" t="s">
        <v>111</v>
      </c>
      <c r="J216" s="4" t="s">
        <v>105</v>
      </c>
    </row>
    <row r="217" spans="1:10" ht="85.5">
      <c r="A217" s="44" t="s">
        <v>29</v>
      </c>
      <c r="B217" s="23"/>
      <c r="C217" s="23"/>
      <c r="D217" s="72"/>
      <c r="E217" s="23"/>
      <c r="F217" s="23"/>
      <c r="G217" s="23"/>
      <c r="H217" s="23"/>
      <c r="I217" s="23"/>
      <c r="J217" s="23"/>
    </row>
    <row r="218" spans="1:10" ht="150">
      <c r="A218" s="35" t="s">
        <v>36</v>
      </c>
      <c r="B218" s="9" t="s">
        <v>113</v>
      </c>
      <c r="C218" s="21"/>
      <c r="D218" s="22"/>
      <c r="E218" s="21" t="s">
        <v>122</v>
      </c>
      <c r="F218" s="11"/>
      <c r="G218" s="72">
        <v>16.149999999999999</v>
      </c>
      <c r="H218" s="53" t="s">
        <v>114</v>
      </c>
      <c r="I218" s="6">
        <v>251</v>
      </c>
      <c r="J218" s="17">
        <v>41606</v>
      </c>
    </row>
    <row r="219" spans="1:10" ht="105">
      <c r="A219" s="35" t="s">
        <v>37</v>
      </c>
      <c r="B219" s="9" t="s">
        <v>196</v>
      </c>
      <c r="C219" s="21"/>
      <c r="D219" s="22"/>
      <c r="E219" s="21" t="s">
        <v>122</v>
      </c>
      <c r="F219" s="11">
        <v>17.559999999999999</v>
      </c>
      <c r="G219" s="72">
        <v>17.559999999999999</v>
      </c>
      <c r="H219" s="53"/>
      <c r="I219" s="31">
        <v>435</v>
      </c>
      <c r="J219" s="32">
        <v>42328</v>
      </c>
    </row>
    <row r="220" spans="1:10" ht="71.25">
      <c r="A220" s="39" t="s">
        <v>48</v>
      </c>
      <c r="B220" s="9"/>
      <c r="C220" s="21"/>
      <c r="D220" s="22"/>
      <c r="E220" s="41"/>
      <c r="F220" s="19"/>
      <c r="G220" s="72"/>
      <c r="H220" s="60"/>
      <c r="I220" s="23"/>
      <c r="J220" s="73"/>
    </row>
    <row r="221" spans="1:10" ht="105">
      <c r="A221" s="40" t="s">
        <v>33</v>
      </c>
      <c r="B221" s="9" t="s">
        <v>227</v>
      </c>
      <c r="C221" s="21">
        <v>6.2E-2</v>
      </c>
      <c r="D221" s="22">
        <f>G221*C221+G222</f>
        <v>65.588660000000004</v>
      </c>
      <c r="E221" s="41" t="s">
        <v>34</v>
      </c>
      <c r="F221" s="19">
        <v>823.23</v>
      </c>
      <c r="G221" s="72">
        <v>716.43</v>
      </c>
      <c r="H221" s="53" t="s">
        <v>44</v>
      </c>
      <c r="I221" s="31" t="s">
        <v>197</v>
      </c>
      <c r="J221" s="32">
        <v>42328</v>
      </c>
    </row>
    <row r="222" spans="1:10" ht="75">
      <c r="A222" s="40" t="s">
        <v>35</v>
      </c>
      <c r="B222" s="9"/>
      <c r="C222" s="21"/>
      <c r="D222" s="22"/>
      <c r="E222" s="41" t="s">
        <v>123</v>
      </c>
      <c r="F222" s="19">
        <v>23.99</v>
      </c>
      <c r="G222" s="72">
        <v>21.17</v>
      </c>
      <c r="H222" s="53"/>
      <c r="I222" s="31"/>
      <c r="J222" s="32"/>
    </row>
    <row r="223" spans="1:10" ht="105">
      <c r="A223" s="35" t="s">
        <v>49</v>
      </c>
      <c r="B223" s="9" t="s">
        <v>126</v>
      </c>
      <c r="C223" s="21">
        <v>2.1999999999999999E-2</v>
      </c>
      <c r="D223" s="22">
        <f>C223*G223</f>
        <v>15.761459999999998</v>
      </c>
      <c r="E223" s="21" t="s">
        <v>34</v>
      </c>
      <c r="F223" s="11">
        <v>823.23</v>
      </c>
      <c r="G223" s="72">
        <v>716.43</v>
      </c>
      <c r="H223" s="53" t="s">
        <v>44</v>
      </c>
      <c r="I223" s="31" t="s">
        <v>132</v>
      </c>
      <c r="J223" s="32" t="s">
        <v>133</v>
      </c>
    </row>
  </sheetData>
  <customSheetViews>
    <customSheetView guid="{6D8FB0E8-C378-4FA6-8EE9-D4457444FDB4}">
      <selection activeCell="L200" sqref="L200"/>
      <pageMargins left="0.7" right="0.7" top="0.75" bottom="0.75" header="0.3" footer="0.3"/>
    </customSheetView>
    <customSheetView guid="{EE659005-054E-4CB5-8E3B-FBC5838267C1}">
      <pageMargins left="0.7" right="0.7" top="0.75" bottom="0.75" header="0.3" footer="0.3"/>
    </customSheetView>
    <customSheetView guid="{1A133392-1583-4523-B5E6-C67A32B81D40}">
      <pageMargins left="0.7" right="0.7" top="0.75" bottom="0.75" header="0.3" footer="0.3"/>
    </customSheetView>
    <customSheetView guid="{E6081B39-5F4F-40AE-AE30-1CC7D0E57794}">
      <pageMargins left="0.7" right="0.7" top="0.75" bottom="0.75" header="0.3" footer="0.3"/>
    </customSheetView>
    <customSheetView guid="{80125F28-5798-4A88-9DF6-BD75AE3BF437}">
      <pageMargins left="0.7" right="0.7" top="0.75" bottom="0.75" header="0.3" footer="0.3"/>
    </customSheetView>
    <customSheetView guid="{C53D186C-0BE5-481D-A53D-A78F486174BC}">
      <pageMargins left="0.7" right="0.7" top="0.75" bottom="0.75" header="0.3" footer="0.3"/>
    </customSheetView>
    <customSheetView guid="{E72CAF0C-961B-46EE-957A-64E903C2F990}">
      <pageMargins left="0.7" right="0.7" top="0.75" bottom="0.75" header="0.3" footer="0.3"/>
    </customSheetView>
    <customSheetView guid="{1D49762E-9DF4-474F-B38A-2489F8CAAAE9}" showPageBreaks="1">
      <selection activeCell="L200" sqref="L200"/>
      <pageMargins left="0.11811023622047245" right="0.11811023622047245" top="0.15748031496062992" bottom="0.15748031496062992" header="0.31496062992125984" footer="0.31496062992125984"/>
      <pageSetup paperSize="9" orientation="landscape" r:id="rId1"/>
    </customSheetView>
    <customSheetView guid="{8F9CA954-CAFD-4FCD-85E3-2C70094ADF91}">
      <selection activeCell="L200" sqref="L200"/>
      <pageMargins left="0.7" right="0.7" top="0.75" bottom="0.75" header="0.3" footer="0.3"/>
    </customSheetView>
    <customSheetView guid="{05758FA0-4CE7-4388-AE38-718E495C3D83}">
      <selection activeCell="L200" sqref="L200"/>
      <pageMargins left="0.7" right="0.7" top="0.75" bottom="0.75" header="0.3" footer="0.3"/>
    </customSheetView>
    <customSheetView guid="{8509482A-7C43-4593-99F5-22CA83893506}">
      <selection activeCell="L200" sqref="L200"/>
      <pageMargins left="0.7" right="0.7" top="0.75" bottom="0.75" header="0.3" footer="0.3"/>
    </customSheetView>
    <customSheetView guid="{087302AA-BA8A-4BE2-B1AF-DD05A2C3AC3D}">
      <selection activeCell="L200" sqref="L200"/>
      <pageMargins left="0.7" right="0.7" top="0.75" bottom="0.75" header="0.3" footer="0.3"/>
    </customSheetView>
    <customSheetView guid="{4B975A2C-1414-457D-94CF-E4B212482040}">
      <selection activeCell="L200" sqref="L200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Тарифы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Borzey</dc:creator>
  <cp:lastModifiedBy>777</cp:lastModifiedBy>
  <cp:lastPrinted>2017-01-30T01:23:12Z</cp:lastPrinted>
  <dcterms:created xsi:type="dcterms:W3CDTF">2006-09-16T00:00:00Z</dcterms:created>
  <dcterms:modified xsi:type="dcterms:W3CDTF">2017-02-21T11:19:06Z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  <property fmtid="{D5CDD505-2E9C-101B-9397-08002B2CF9AE}" pid="3" name="Version">
    <vt:lpwstr>1.0</vt:lpwstr>
  </property>
</Properties>
</file>