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К,4" sheetId="5" r:id="rId1"/>
  </sheets>
  <calcPr calcId="125725" refMode="R1C1"/>
</workbook>
</file>

<file path=xl/calcChain.xml><?xml version="1.0" encoding="utf-8"?>
<calcChain xmlns="http://schemas.openxmlformats.org/spreadsheetml/2006/main">
  <c r="J39" i="5"/>
  <c r="J38"/>
  <c r="J34"/>
  <c r="J31"/>
  <c r="J27"/>
  <c r="J23"/>
  <c r="J22"/>
  <c r="J16"/>
  <c r="J12"/>
  <c r="J44"/>
  <c r="J30"/>
  <c r="H16"/>
  <c r="J29"/>
  <c r="J28"/>
  <c r="J21"/>
  <c r="J20"/>
  <c r="J43"/>
</calcChain>
</file>

<file path=xl/sharedStrings.xml><?xml version="1.0" encoding="utf-8"?>
<sst xmlns="http://schemas.openxmlformats.org/spreadsheetml/2006/main" count="40" uniqueCount="40">
  <si>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</si>
  <si>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</si>
  <si>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</si>
  <si>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</si>
  <si>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</si>
  <si>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</si>
  <si>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</si>
  <si>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</si>
  <si>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</si>
  <si>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</si>
  <si>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</si>
  <si>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</si>
  <si>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</si>
  <si>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</si>
  <si>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</si>
  <si>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</si>
  <si>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</si>
  <si>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</si>
  <si>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</si>
  <si>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</si>
  <si>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</si>
  <si>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</si>
  <si>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</si>
  <si>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</si>
  <si>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</si>
  <si>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</si>
  <si>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</si>
  <si>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</si>
  <si>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</si>
  <si>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Киренская,4</t>
  </si>
  <si>
    <t>биллинговое обслуживание приборов учета</t>
  </si>
  <si>
    <t>благоустройство :частичная очистка крыш от снежных надувов и наледи</t>
  </si>
  <si>
    <t>благоустройство : очистка снега придомовой территории</t>
  </si>
  <si>
    <t>в том числе</t>
  </si>
  <si>
    <t>Подготовка и оформление актов повторного допуска уз.т/э</t>
  </si>
  <si>
    <t>Изготовление и монтаж алюминевой двери 1,2 подъезда</t>
  </si>
  <si>
    <t>Установка окон</t>
  </si>
  <si>
    <t>Ремонт крыльца перед входом в подъезд</t>
  </si>
  <si>
    <t>Ремонт подъезда</t>
  </si>
  <si>
    <t>Установка  манометров, термометров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</si>
</sst>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2" fontId="2" fillId="0" borderId="0" xfId="1" applyNumberFormat="1" applyFont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4" fontId="2" fillId="0" borderId="1" xfId="1" applyNumberFormat="1" applyFont="1" applyFill="1" applyBorder="1"/>
    <xf numFmtId="4" fontId="2" fillId="0" borderId="0" xfId="1" applyNumberFormat="1" applyFont="1" applyFill="1"/>
    <xf numFmtId="0" fontId="8" fillId="0" borderId="1" xfId="1" applyFont="1" applyBorder="1"/>
    <xf numFmtId="0" fontId="8" fillId="0" borderId="2" xfId="1" applyFont="1" applyBorder="1" applyAlignment="1"/>
    <xf numFmtId="0" fontId="8" fillId="0" borderId="3" xfId="1" applyFont="1" applyBorder="1" applyAlignment="1"/>
    <xf numFmtId="0" fontId="8" fillId="0" borderId="4" xfId="1" applyFont="1" applyBorder="1" applyAlignment="1"/>
    <xf numFmtId="4" fontId="8" fillId="0" borderId="1" xfId="1" applyNumberFormat="1" applyFont="1" applyBorder="1"/>
    <xf numFmtId="0" fontId="8" fillId="0" borderId="0" xfId="1" applyFont="1" applyBorder="1"/>
    <xf numFmtId="0" fontId="8" fillId="0" borderId="0" xfId="1" applyFont="1" applyBorder="1" applyAlignment="1"/>
    <xf numFmtId="4" fontId="8" fillId="0" borderId="0" xfId="1" applyNumberFormat="1" applyFont="1" applyBorder="1"/>
    <xf numFmtId="4" fontId="4" fillId="0" borderId="5" xfId="1" applyNumberFormat="1" applyFont="1" applyFill="1" applyBorder="1"/>
    <xf numFmtId="4" fontId="2" fillId="0" borderId="0" xfId="1" applyNumberFormat="1" applyFont="1" applyFill="1" applyBorder="1"/>
    <xf numFmtId="4" fontId="9" fillId="0" borderId="1" xfId="1" applyNumberFormat="1" applyFont="1" applyFill="1" applyBorder="1"/>
    <xf numFmtId="4" fontId="8" fillId="0" borderId="1" xfId="1" applyNumberFormat="1" applyFont="1" applyFill="1" applyBorder="1"/>
    <xf numFmtId="0" fontId="8" fillId="0" borderId="2" xfId="1" applyFont="1" applyBorder="1" applyAlignment="1"/>
    <xf numFmtId="0" fontId="8" fillId="0" borderId="3" xfId="1" applyFont="1" applyBorder="1" applyAlignment="1"/>
    <xf numFmtId="0" fontId="8" fillId="0" borderId="4" xfId="1" applyFont="1" applyBorder="1" applyAlignment="1"/>
    <xf numFmtId="0" fontId="4" fillId="2" borderId="2" xfId="1" applyFont="1" applyFill="1" applyBorder="1" applyAlignment="1"/>
    <xf numFmtId="0" fontId="4" fillId="2" borderId="4" xfId="1" applyFont="1" applyFill="1" applyBorder="1" applyAlignment="1"/>
    <xf numFmtId="0" fontId="2" fillId="0" borderId="0" xfId="1" applyFont="1" applyBorder="1" applyAlignment="1"/>
    <xf numFmtId="0" fontId="2" fillId="0" borderId="0" xfId="1" applyFont="1" applyBorder="1" applyAlignment="1">
      <alignment wrapText="1"/>
    </xf>
    <xf numFmtId="0" fontId="1" fillId="0" borderId="0" xfId="1" applyFont="1" applyBorder="1" applyAlignment="1">
      <alignment wrapText="1"/>
    </xf>
    <xf numFmtId="0" fontId="8" fillId="0" borderId="2" xfId="1" applyFont="1" applyBorder="1" applyAlignment="1">
      <alignment wrapText="1"/>
    </xf>
    <xf numFmtId="0" fontId="1" fillId="0" borderId="3" xfId="1" applyBorder="1" applyAlignment="1">
      <alignment wrapText="1"/>
    </xf>
    <xf numFmtId="0" fontId="1" fillId="0" borderId="4" xfId="1" applyBorder="1" applyAlignment="1">
      <alignment wrapText="1"/>
    </xf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3:J49"/>
  <sheetViews>
    <sheetView tabSelected="1" topLeftCell="B1" workbookViewId="0">
      <selection activeCell="N46" sqref="N46"/>
    </sheetView>
  </sheetViews>
  <sheetFormatPr defaultRowHeight="15.75"/>
  <cols>
    <col min="1" max="1" width="13" style="1" hidden="1" customWidth="1"/>
    <col min="2" max="2" width="8.7109375" style="1" customWidth="1"/>
    <col min="3" max="3" width="4.42578125" style="1" customWidth="1"/>
    <col min="4" max="4" width="8.7109375" style="1" customWidth="1"/>
    <col min="5" max="8" width="9.140625" style="1"/>
    <col min="9" max="9" width="16.28515625" style="1" customWidth="1"/>
    <col min="10" max="10" width="15.140625" style="1" customWidth="1"/>
    <col min="11" max="16384" width="9.140625" style="1"/>
  </cols>
  <sheetData>
    <row r="3" spans="3:10" ht="18.75">
      <c r="E3" s="2" t="s">
        <v>0</v>
      </c>
      <c r="I3" s="1" t="s">
        <v>1</v>
      </c>
    </row>
    <row r="4" spans="3:10">
      <c r="D4" s="3" t="s">
        <v>2</v>
      </c>
      <c r="E4" s="3"/>
      <c r="F4" s="3"/>
      <c r="G4" s="3"/>
      <c r="H4" s="4"/>
      <c r="I4" s="34" t="s">
        <v>29</v>
      </c>
      <c r="J4" s="35"/>
    </row>
    <row r="5" spans="3:10">
      <c r="D5" s="3" t="s">
        <v>3</v>
      </c>
      <c r="E5" s="3"/>
      <c r="F5" s="3"/>
      <c r="G5" s="3"/>
    </row>
    <row r="6" spans="3:10">
      <c r="I6" s="5"/>
    </row>
    <row r="7" spans="3:10">
      <c r="C7" s="1" t="s">
        <v>4</v>
      </c>
      <c r="E7" s="1">
        <v>4516.7</v>
      </c>
    </row>
    <row r="8" spans="3:10">
      <c r="J8" s="6" t="s">
        <v>5</v>
      </c>
    </row>
    <row r="9" spans="3:10">
      <c r="C9" s="1" t="s">
        <v>6</v>
      </c>
      <c r="J9" s="17">
        <v>70605.466000000131</v>
      </c>
    </row>
    <row r="10" spans="3:10">
      <c r="C10" s="1" t="s">
        <v>7</v>
      </c>
      <c r="J10" s="17">
        <v>50283.49</v>
      </c>
    </row>
    <row r="11" spans="3:10" ht="16.5" thickBot="1">
      <c r="J11" s="18"/>
    </row>
    <row r="12" spans="3:10" ht="19.5" thickBot="1">
      <c r="C12" s="2" t="s">
        <v>8</v>
      </c>
      <c r="D12" s="2"/>
      <c r="E12" s="2"/>
      <c r="F12" s="9"/>
      <c r="G12" s="10"/>
      <c r="H12" s="10"/>
      <c r="J12" s="27">
        <f>J13+J14</f>
        <v>916572.37</v>
      </c>
    </row>
    <row r="13" spans="3:10">
      <c r="C13" s="1" t="s">
        <v>9</v>
      </c>
      <c r="I13" s="11"/>
      <c r="J13" s="28">
        <v>632014.64</v>
      </c>
    </row>
    <row r="14" spans="3:10">
      <c r="C14" s="1" t="s">
        <v>10</v>
      </c>
      <c r="I14" s="11"/>
      <c r="J14" s="28">
        <v>284557.73</v>
      </c>
    </row>
    <row r="15" spans="3:10" ht="16.5" thickBot="1">
      <c r="J15" s="18"/>
    </row>
    <row r="16" spans="3:10" ht="19.5" thickBot="1">
      <c r="C16" s="2" t="s">
        <v>11</v>
      </c>
      <c r="D16" s="2"/>
      <c r="E16" s="2"/>
      <c r="F16" s="9"/>
      <c r="H16" s="12">
        <f>J16/J12*100</f>
        <v>96.895669023930964</v>
      </c>
      <c r="J16" s="27">
        <f>J18+J17</f>
        <v>888118.92999999993</v>
      </c>
    </row>
    <row r="17" spans="3:10">
      <c r="C17" s="1" t="s">
        <v>12</v>
      </c>
      <c r="J17" s="18">
        <v>606460.48</v>
      </c>
    </row>
    <row r="18" spans="3:10">
      <c r="C18" s="1" t="s">
        <v>13</v>
      </c>
      <c r="J18" s="18">
        <v>281658.45</v>
      </c>
    </row>
    <row r="19" spans="3:10" ht="16.5" thickBot="1">
      <c r="J19" s="18"/>
    </row>
    <row r="20" spans="3:10" ht="16.5" thickBot="1">
      <c r="C20" s="3" t="s">
        <v>14</v>
      </c>
      <c r="J20" s="27">
        <f>J21+J31</f>
        <v>855919.75480000011</v>
      </c>
    </row>
    <row r="21" spans="3:10">
      <c r="C21" s="1" t="s">
        <v>15</v>
      </c>
      <c r="J21" s="18">
        <f>J22+J23+J24+J25+J26+J27+J28+J29+J30</f>
        <v>633246.25480000011</v>
      </c>
    </row>
    <row r="22" spans="3:10">
      <c r="C22" s="13" t="s">
        <v>16</v>
      </c>
      <c r="J22" s="17">
        <f>25731.21*12</f>
        <v>308774.52</v>
      </c>
    </row>
    <row r="23" spans="3:10">
      <c r="C23" s="1" t="s">
        <v>17</v>
      </c>
      <c r="J23" s="17">
        <f>0.57*E7*12</f>
        <v>30894.227999999996</v>
      </c>
    </row>
    <row r="24" spans="3:10">
      <c r="C24" s="36" t="s">
        <v>30</v>
      </c>
      <c r="D24" s="36"/>
      <c r="E24" s="36"/>
      <c r="F24" s="36"/>
      <c r="G24" s="36"/>
      <c r="H24" s="36"/>
      <c r="I24" s="16"/>
      <c r="J24" s="17">
        <v>7200</v>
      </c>
    </row>
    <row r="25" spans="3:10" ht="31.5" customHeight="1">
      <c r="C25" s="37" t="s">
        <v>31</v>
      </c>
      <c r="D25" s="37"/>
      <c r="E25" s="37"/>
      <c r="F25" s="37"/>
      <c r="G25" s="37"/>
      <c r="H25" s="37"/>
      <c r="I25" s="38"/>
      <c r="J25" s="7">
        <v>33483</v>
      </c>
    </row>
    <row r="26" spans="3:10">
      <c r="C26" s="37" t="s">
        <v>32</v>
      </c>
      <c r="D26" s="37"/>
      <c r="E26" s="37"/>
      <c r="F26" s="37"/>
      <c r="G26" s="37"/>
      <c r="H26" s="37"/>
      <c r="I26" s="38"/>
      <c r="J26" s="7">
        <v>66255.600000000006</v>
      </c>
    </row>
    <row r="27" spans="3:10">
      <c r="C27" s="14" t="s">
        <v>18</v>
      </c>
      <c r="D27" s="15"/>
      <c r="E27" s="15"/>
      <c r="F27" s="15"/>
      <c r="G27" s="15"/>
      <c r="H27" s="15"/>
      <c r="I27" s="16"/>
      <c r="J27" s="7">
        <f>E7*1.24</f>
        <v>5600.7079999999996</v>
      </c>
    </row>
    <row r="28" spans="3:10">
      <c r="C28" s="1" t="s">
        <v>19</v>
      </c>
      <c r="J28" s="17">
        <f>J12*0.12</f>
        <v>109988.6844</v>
      </c>
    </row>
    <row r="29" spans="3:10">
      <c r="C29" s="1" t="s">
        <v>20</v>
      </c>
      <c r="J29" s="17">
        <f>J16*0.06</f>
        <v>53287.135799999996</v>
      </c>
    </row>
    <row r="30" spans="3:10">
      <c r="C30" s="1" t="s">
        <v>21</v>
      </c>
      <c r="J30" s="17">
        <f>J16*0.02</f>
        <v>17762.3786</v>
      </c>
    </row>
    <row r="31" spans="3:10">
      <c r="C31" s="1" t="s">
        <v>22</v>
      </c>
      <c r="J31" s="29">
        <f>J33+J34+J35+J36+J37+J38+J39</f>
        <v>222673.5</v>
      </c>
    </row>
    <row r="32" spans="3:10">
      <c r="C32" s="1" t="s">
        <v>33</v>
      </c>
      <c r="J32" s="8"/>
    </row>
    <row r="33" spans="3:10">
      <c r="C33" s="19">
        <v>1</v>
      </c>
      <c r="D33" s="20" t="s">
        <v>34</v>
      </c>
      <c r="E33" s="21"/>
      <c r="F33" s="21"/>
      <c r="G33" s="21"/>
      <c r="H33" s="21"/>
      <c r="I33" s="22"/>
      <c r="J33" s="23">
        <v>623.04999999999995</v>
      </c>
    </row>
    <row r="34" spans="3:10">
      <c r="C34" s="19">
        <v>2</v>
      </c>
      <c r="D34" s="31" t="s">
        <v>35</v>
      </c>
      <c r="E34" s="32"/>
      <c r="F34" s="32"/>
      <c r="G34" s="32"/>
      <c r="H34" s="32"/>
      <c r="I34" s="33"/>
      <c r="J34" s="23">
        <f>22100+21500</f>
        <v>43600</v>
      </c>
    </row>
    <row r="35" spans="3:10">
      <c r="C35" s="19">
        <v>3</v>
      </c>
      <c r="D35" s="31" t="s">
        <v>36</v>
      </c>
      <c r="E35" s="32"/>
      <c r="F35" s="32"/>
      <c r="G35" s="32"/>
      <c r="H35" s="32"/>
      <c r="I35" s="33"/>
      <c r="J35" s="23">
        <v>68700</v>
      </c>
    </row>
    <row r="36" spans="3:10">
      <c r="C36" s="19">
        <v>4</v>
      </c>
      <c r="D36" s="39" t="s">
        <v>37</v>
      </c>
      <c r="E36" s="40"/>
      <c r="F36" s="40"/>
      <c r="G36" s="40"/>
      <c r="H36" s="40"/>
      <c r="I36" s="41"/>
      <c r="J36" s="23">
        <v>17177.259999999998</v>
      </c>
    </row>
    <row r="37" spans="3:10">
      <c r="C37" s="19">
        <v>5</v>
      </c>
      <c r="D37" s="31" t="s">
        <v>38</v>
      </c>
      <c r="E37" s="32"/>
      <c r="F37" s="32"/>
      <c r="G37" s="32"/>
      <c r="H37" s="32"/>
      <c r="I37" s="33"/>
      <c r="J37" s="23">
        <v>91283.03</v>
      </c>
    </row>
    <row r="38" spans="3:10" ht="15.6" customHeight="1">
      <c r="C38" s="19">
        <v>6</v>
      </c>
      <c r="D38" s="39" t="s">
        <v>39</v>
      </c>
      <c r="E38" s="42"/>
      <c r="F38" s="42"/>
      <c r="G38" s="42"/>
      <c r="H38" s="42"/>
      <c r="I38" s="43"/>
      <c r="J38" s="30">
        <f>278.48*2+235*2</f>
        <v>1026.96</v>
      </c>
    </row>
    <row r="39" spans="3:10">
      <c r="C39" s="19">
        <v>7</v>
      </c>
      <c r="D39" s="31" t="s">
        <v>23</v>
      </c>
      <c r="E39" s="32"/>
      <c r="F39" s="32"/>
      <c r="G39" s="32"/>
      <c r="H39" s="32"/>
      <c r="I39" s="33"/>
      <c r="J39" s="30">
        <f>29*8+2.6*12</f>
        <v>263.2</v>
      </c>
    </row>
    <row r="40" spans="3:10">
      <c r="C40" s="24"/>
      <c r="D40" s="25"/>
      <c r="E40" s="25"/>
      <c r="F40" s="25"/>
      <c r="G40" s="25"/>
      <c r="H40" s="25"/>
      <c r="I40" s="25"/>
      <c r="J40" s="26"/>
    </row>
    <row r="41" spans="3:10">
      <c r="C41" s="24"/>
      <c r="D41" s="25"/>
      <c r="E41" s="25"/>
      <c r="F41" s="25"/>
      <c r="G41" s="25"/>
      <c r="H41" s="25"/>
      <c r="I41" s="25"/>
      <c r="J41" s="26"/>
    </row>
    <row r="42" spans="3:10">
      <c r="J42" s="8"/>
    </row>
    <row r="43" spans="3:10">
      <c r="C43" s="1" t="s">
        <v>24</v>
      </c>
      <c r="J43" s="7">
        <f xml:space="preserve"> J9+J16-J20</f>
        <v>102804.64119999995</v>
      </c>
    </row>
    <row r="44" spans="3:10">
      <c r="C44" s="1" t="s">
        <v>25</v>
      </c>
      <c r="J44" s="7">
        <f>J12-J16+J10</f>
        <v>78736.930000000051</v>
      </c>
    </row>
    <row r="45" spans="3:10">
      <c r="C45" s="1" t="s">
        <v>26</v>
      </c>
      <c r="J45" s="8"/>
    </row>
    <row r="48" spans="3:10">
      <c r="C48" s="1" t="s">
        <v>27</v>
      </c>
    </row>
    <row r="49" spans="3:3">
      <c r="C49" s="1" t="s">
        <v>28</v>
      </c>
    </row>
  </sheetData>
  <mergeCells count="10">
    <mergeCell ref="D36:I36"/>
    <mergeCell ref="D37:I37"/>
    <mergeCell ref="D38:I38"/>
    <mergeCell ref="D39:I39"/>
    <mergeCell ref="D34:I34"/>
    <mergeCell ref="D35:I35"/>
    <mergeCell ref="I4:J4"/>
    <mergeCell ref="C24:H24"/>
    <mergeCell ref="C25:I25"/>
    <mergeCell ref="C26:I26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К,4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2014-04-15T02:11:15Z</dcterms:modified>
</cp:coreProperties>
</file>