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К,4-5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1"/>
  <c r="I24"/>
  <c r="I22"/>
  <c r="I21"/>
  <c r="I15"/>
  <c r="I11"/>
  <c r="I44"/>
  <c r="I30"/>
  <c r="G15"/>
  <c r="I29"/>
  <c r="I28"/>
  <c r="I20"/>
  <c r="I19"/>
  <c r="I38"/>
  <c r="I41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<sst xmlns="http://schemas.openxmlformats.org/spreadsheetml/2006/main" count="41" uniqueCount="41">
  <si>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</si>
  <si>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</si>
  <si>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</si>
  <si>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</si>
  <si>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</si>
  <si>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</si>
  <si>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</si>
  <si>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</si>
  <si>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</si>
  <si>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</si>
  <si>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</si>
  <si>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</si>
  <si>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</si>
  <si>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</si>
  <si>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</si>
  <si>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</si>
  <si>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</si>
  <si>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</si>
  <si>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</si>
  <si>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</si>
  <si>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</si>
  <si>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</si>
  <si>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</si>
  <si>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Замена эл.лампочек, СИЗ 3/4</t>
  </si>
  <si>
    <t>Остаток (+), перерасход (-) на 01.01.2014г.</t>
  </si>
  <si>
    <t>Перерасчет по теплосчетчику за 2013г.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</si>
  <si>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</si>
  <si>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</si>
  <si>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</si>
  <si>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</si>
  <si>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Киренская,4/5</t>
  </si>
  <si>
    <t xml:space="preserve"> оплата сл-сантехн., электрикам, уборщ. территории и лест.кл. с налогами </t>
  </si>
  <si>
    <t xml:space="preserve"> освещение мест общего пользования по счетам 1 полугодие</t>
  </si>
  <si>
    <t>биллинговое обслуживание приборов учета</t>
  </si>
  <si>
    <t>благоустройство : частичная очистка крыш от снежных надувов и наледи</t>
  </si>
  <si>
    <t>благоустройство : очистка снега придомовой территории</t>
  </si>
  <si>
    <t>Утепление торца дома</t>
  </si>
  <si>
    <t>Подготовка и оформление актов повторного допуска уз.т/э</t>
  </si>
  <si>
    <t>Установка счетчика, трансформатора</t>
  </si>
  <si>
    <t>Итого остаток (+), перерасход (-) на 01.01.2014г.</t>
  </si>
  <si>
    <t>Справочно: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</si>
</sst>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4" fontId="8" fillId="0" borderId="0" xfId="1" applyNumberFormat="1" applyFont="1" applyFill="1"/>
    <xf numFmtId="4" fontId="8" fillId="0" borderId="1" xfId="1" applyNumberFormat="1" applyFont="1" applyFill="1" applyBorder="1"/>
    <xf numFmtId="4" fontId="2" fillId="0" borderId="6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N44" sqref="N44"/>
    </sheetView>
  </sheetViews>
  <sheetFormatPr defaultRowHeight="15.75"/>
  <cols>
    <col min="1" max="1" width="10.5703125" style="1" customWidth="1"/>
    <col min="2" max="2" width="6.7109375" style="1" customWidth="1"/>
    <col min="3" max="3" width="8.7109375" style="1" customWidth="1"/>
    <col min="4" max="7" width="9.140625" style="1"/>
    <col min="8" max="8" width="17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3" t="s">
        <v>30</v>
      </c>
      <c r="I3" s="34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1402.4</v>
      </c>
    </row>
    <row r="7" spans="2:9">
      <c r="I7" s="6" t="s">
        <v>5</v>
      </c>
    </row>
    <row r="8" spans="2:9">
      <c r="B8" s="1" t="s">
        <v>6</v>
      </c>
      <c r="I8" s="7">
        <v>77985.087799999994</v>
      </c>
    </row>
    <row r="9" spans="2:9">
      <c r="B9" s="1" t="s">
        <v>7</v>
      </c>
      <c r="I9" s="7">
        <v>8601.7999999999811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284407.02</v>
      </c>
    </row>
    <row r="12" spans="2:9">
      <c r="B12" s="1" t="s">
        <v>9</v>
      </c>
      <c r="G12" s="12"/>
      <c r="I12" s="13">
        <v>196223.82</v>
      </c>
    </row>
    <row r="13" spans="2:9">
      <c r="B13" s="1" t="s">
        <v>10</v>
      </c>
      <c r="G13" s="12"/>
      <c r="I13" s="13">
        <v>88183.2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G15" s="14">
        <f>I15/I11*100</f>
        <v>101.56837900836624</v>
      </c>
      <c r="I15" s="11">
        <f>I17+I16</f>
        <v>288867.59999999998</v>
      </c>
    </row>
    <row r="16" spans="2:9">
      <c r="B16" s="1" t="s">
        <v>12</v>
      </c>
      <c r="I16" s="8">
        <v>198145.12</v>
      </c>
    </row>
    <row r="17" spans="2:9">
      <c r="B17" s="1" t="s">
        <v>13</v>
      </c>
      <c r="I17" s="8">
        <v>90722.48</v>
      </c>
    </row>
    <row r="18" spans="2:9" ht="16.5" thickBot="1">
      <c r="I18" s="8"/>
    </row>
    <row r="19" spans="2:9" ht="16.5" thickBot="1">
      <c r="B19" s="3" t="s">
        <v>14</v>
      </c>
      <c r="I19" s="11">
        <f>I20+I31</f>
        <v>525651.17240000004</v>
      </c>
    </row>
    <row r="20" spans="2:9">
      <c r="B20" s="3" t="s">
        <v>15</v>
      </c>
      <c r="C20" s="3"/>
      <c r="D20" s="3"/>
      <c r="E20" s="3"/>
      <c r="F20" s="3"/>
      <c r="I20" s="8">
        <f>I21+I22+I23+I24+I25+I26+I27+I28+I29+I30</f>
        <v>207157.68239999999</v>
      </c>
    </row>
    <row r="21" spans="2:9">
      <c r="B21" s="15" t="s">
        <v>31</v>
      </c>
      <c r="I21" s="7">
        <f>8873.67*12</f>
        <v>106484.04000000001</v>
      </c>
    </row>
    <row r="22" spans="2:9">
      <c r="B22" s="1" t="s">
        <v>16</v>
      </c>
      <c r="I22" s="7">
        <f>0.57*D6*12</f>
        <v>9592.4159999999993</v>
      </c>
    </row>
    <row r="23" spans="2:9" hidden="1">
      <c r="B23" s="1" t="s">
        <v>32</v>
      </c>
      <c r="I23" s="19"/>
    </row>
    <row r="24" spans="2:9">
      <c r="B24" s="16" t="s">
        <v>17</v>
      </c>
      <c r="C24" s="17"/>
      <c r="D24" s="17"/>
      <c r="E24" s="17"/>
      <c r="F24" s="17"/>
      <c r="G24" s="17"/>
      <c r="H24" s="18"/>
      <c r="I24" s="7">
        <f>D6*1.24</f>
        <v>1738.9760000000001</v>
      </c>
    </row>
    <row r="25" spans="2:9">
      <c r="B25" s="35" t="s">
        <v>33</v>
      </c>
      <c r="C25" s="35"/>
      <c r="D25" s="35"/>
      <c r="E25" s="35"/>
      <c r="F25" s="35"/>
      <c r="G25" s="35"/>
      <c r="H25" s="18"/>
      <c r="I25" s="7">
        <v>7200</v>
      </c>
    </row>
    <row r="26" spans="2:9" ht="28.5" customHeight="1">
      <c r="B26" s="36" t="s">
        <v>34</v>
      </c>
      <c r="C26" s="36"/>
      <c r="D26" s="36"/>
      <c r="E26" s="36"/>
      <c r="F26" s="36"/>
      <c r="G26" s="36"/>
      <c r="H26" s="37"/>
      <c r="I26" s="26">
        <v>9768</v>
      </c>
    </row>
    <row r="27" spans="2:9" ht="19.5" customHeight="1">
      <c r="B27" s="36" t="s">
        <v>35</v>
      </c>
      <c r="C27" s="36"/>
      <c r="D27" s="36"/>
      <c r="E27" s="36"/>
      <c r="F27" s="36"/>
      <c r="G27" s="36"/>
      <c r="H27" s="37"/>
      <c r="I27" s="26">
        <v>15136</v>
      </c>
    </row>
    <row r="28" spans="2:9">
      <c r="B28" s="1" t="s">
        <v>18</v>
      </c>
      <c r="I28" s="19">
        <f>I11*0.12</f>
        <v>34128.842400000001</v>
      </c>
    </row>
    <row r="29" spans="2:9">
      <c r="B29" s="1" t="s">
        <v>19</v>
      </c>
      <c r="I29" s="7">
        <f>I15*0.06</f>
        <v>17332.055999999997</v>
      </c>
    </row>
    <row r="30" spans="2:9">
      <c r="B30" s="1" t="s">
        <v>20</v>
      </c>
      <c r="I30" s="7">
        <f>I15*0.02</f>
        <v>5777.3519999999999</v>
      </c>
    </row>
    <row r="31" spans="2:9">
      <c r="B31" s="3" t="s">
        <v>21</v>
      </c>
      <c r="C31" s="3"/>
      <c r="D31" s="3"/>
      <c r="E31" s="3"/>
      <c r="I31" s="20">
        <f>I33+I34+I35+I36</f>
        <v>318493.49</v>
      </c>
    </row>
    <row r="32" spans="2:9">
      <c r="B32" s="21" t="s">
        <v>22</v>
      </c>
      <c r="C32" s="21"/>
      <c r="D32" s="21"/>
      <c r="E32" s="21"/>
      <c r="F32" s="21"/>
      <c r="G32" s="21"/>
      <c r="H32" s="21"/>
      <c r="I32" s="27"/>
    </row>
    <row r="33" spans="2:9">
      <c r="B33" s="22">
        <v>1</v>
      </c>
      <c r="C33" s="30" t="s">
        <v>36</v>
      </c>
      <c r="D33" s="31"/>
      <c r="E33" s="31"/>
      <c r="F33" s="31"/>
      <c r="G33" s="31"/>
      <c r="H33" s="32"/>
      <c r="I33" s="26">
        <v>315191.44</v>
      </c>
    </row>
    <row r="34" spans="2:9">
      <c r="B34" s="22">
        <v>2</v>
      </c>
      <c r="C34" s="23" t="s">
        <v>37</v>
      </c>
      <c r="D34" s="24"/>
      <c r="E34" s="24"/>
      <c r="F34" s="24"/>
      <c r="G34" s="24"/>
      <c r="H34" s="25"/>
      <c r="I34" s="26">
        <v>623.04999999999995</v>
      </c>
    </row>
    <row r="35" spans="2:9">
      <c r="B35" s="22">
        <v>3</v>
      </c>
      <c r="C35" s="30" t="s">
        <v>38</v>
      </c>
      <c r="D35" s="31"/>
      <c r="E35" s="31"/>
      <c r="F35" s="31"/>
      <c r="G35" s="31"/>
      <c r="H35" s="32"/>
      <c r="I35" s="26">
        <v>2588.1</v>
      </c>
    </row>
    <row r="36" spans="2:9">
      <c r="B36" s="22">
        <v>4</v>
      </c>
      <c r="C36" s="30" t="s">
        <v>23</v>
      </c>
      <c r="D36" s="31"/>
      <c r="E36" s="31"/>
      <c r="F36" s="31"/>
      <c r="G36" s="31"/>
      <c r="H36" s="32"/>
      <c r="I36" s="28">
        <f>7*8+24.5+2.6*4</f>
        <v>90.9</v>
      </c>
    </row>
    <row r="37" spans="2:9" ht="16.5" thickBot="1">
      <c r="I37" s="8"/>
    </row>
    <row r="38" spans="2:9">
      <c r="B38" s="1" t="s">
        <v>24</v>
      </c>
      <c r="I38" s="29">
        <f xml:space="preserve"> I8+I15-I19</f>
        <v>-158798.48460000008</v>
      </c>
    </row>
    <row r="39" spans="2:9">
      <c r="B39" s="1" t="s">
        <v>25</v>
      </c>
      <c r="I39" s="7">
        <v>142293.41</v>
      </c>
    </row>
    <row r="40" spans="2:9">
      <c r="I40" s="13"/>
    </row>
    <row r="41" spans="2:9">
      <c r="B41" s="1" t="s">
        <v>39</v>
      </c>
      <c r="I41" s="7">
        <f>I38+I39</f>
        <v>-16505.07460000008</v>
      </c>
    </row>
    <row r="42" spans="2:9">
      <c r="I42" s="13"/>
    </row>
    <row r="43" spans="2:9">
      <c r="B43" s="1" t="s">
        <v>40</v>
      </c>
      <c r="I43" s="13"/>
    </row>
    <row r="44" spans="2:9">
      <c r="B44" s="1" t="s">
        <v>26</v>
      </c>
      <c r="I44" s="7">
        <f>I11-I15+I9</f>
        <v>4141.220000000023</v>
      </c>
    </row>
    <row r="45" spans="2:9">
      <c r="B45" s="1" t="s">
        <v>27</v>
      </c>
      <c r="I45" s="8"/>
    </row>
    <row r="47" spans="2:9">
      <c r="I47" s="13"/>
    </row>
    <row r="49" spans="2:2">
      <c r="B49" s="1" t="s">
        <v>28</v>
      </c>
    </row>
    <row r="50" spans="2:2">
      <c r="B50" s="1" t="s">
        <v>29</v>
      </c>
    </row>
  </sheetData>
  <mergeCells count="7">
    <mergeCell ref="C36:H36"/>
    <mergeCell ref="H3:I3"/>
    <mergeCell ref="B25:G25"/>
    <mergeCell ref="B26:H26"/>
    <mergeCell ref="B27:H27"/>
    <mergeCell ref="C33:H33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К,4-5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2014-04-15T02:11:28Z</dcterms:modified>
</cp:coreProperties>
</file>