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440" windowHeight="9270"/>
  </bookViews>
  <sheets>
    <sheet name="Т,35" sheetId="5" r:id="rId1"/>
  </sheets>
  <calcPr calcId="125725" refMode="R1C1"/>
</workbook>
</file>

<file path=xl/calcChain.xml><?xml version="1.0" encoding="utf-8"?>
<calcChain xmlns="http://schemas.openxmlformats.org/spreadsheetml/2006/main">
  <c r="I36" i="5"/>
  <c r="I35"/>
  <c r="I33"/>
  <c r="I32"/>
  <c r="I24"/>
  <c r="I23"/>
  <c r="I22"/>
  <c r="I19"/>
  <c r="I16"/>
  <c r="I15"/>
  <c r="I12"/>
  <c r="H16"/>
  <c r="I31"/>
  <c r="I39"/>
  <c r="I41"/>
  <c r="I30"/>
  <c r="I21"/>
  <c r="I20"/>
  <c r="I38"/>
</calcChain>
</file>

<file path=xl/sharedStrings.xml><?xml version="1.0" encoding="utf-8"?>
<sst xmlns="http://schemas.openxmlformats.org/spreadsheetml/2006/main" count="41" uniqueCount="41">
  <si>
    <t>ОТЧЕТ</t>
  </si>
  <si>
    <t>ООО "УК "Радуга"</t>
  </si>
  <si>
    <t>о расходовании средств по объекту</t>
  </si>
  <si>
    <t xml:space="preserve">за период с 01.01.2013 по 31.12.2013  </t>
  </si>
  <si>
    <t xml:space="preserve">Площадь общая,м2 </t>
  </si>
  <si>
    <t>в рублях</t>
  </si>
  <si>
    <t>Остаток (+), перерасход (-) на 01.01.2013г.</t>
  </si>
  <si>
    <t>Долг за населением(+), переплата (-) на 01.01.2013г.</t>
  </si>
  <si>
    <t xml:space="preserve">Начислено населению, всего </t>
  </si>
  <si>
    <t xml:space="preserve">  начислено на содержание жилья</t>
  </si>
  <si>
    <t xml:space="preserve">  начислено на ремонт жилья</t>
  </si>
  <si>
    <t xml:space="preserve">  Начислено за размещение оборудования ОАО "Ростелеком"</t>
  </si>
  <si>
    <t>Фактические доходы, всего</t>
  </si>
  <si>
    <t xml:space="preserve">  оплачено населением на содержание жилья</t>
  </si>
  <si>
    <t xml:space="preserve">  оплачено населением на ремонт жилья</t>
  </si>
  <si>
    <t xml:space="preserve">  Оплачено за размещение оборудования ОАО "Ростелеком"</t>
  </si>
  <si>
    <t>Расходы, всего</t>
  </si>
  <si>
    <t xml:space="preserve">  Расходы по обслуживанию жилого дома</t>
  </si>
  <si>
    <t xml:space="preserve"> аварийное  обслуживание</t>
  </si>
  <si>
    <t>содержание информационных систем</t>
  </si>
  <si>
    <t>подготовка и оформление актов повторного допуска уз.т/э</t>
  </si>
  <si>
    <t>услуги по управлению многоквартирным домом</t>
  </si>
  <si>
    <t xml:space="preserve"> налоги ( УСН-6% от доходов)</t>
  </si>
  <si>
    <t xml:space="preserve"> комиссионные банка (за сбор платежей-2% от доходов)</t>
  </si>
  <si>
    <t>Ремонтные работы, всего</t>
  </si>
  <si>
    <t>в том числе:</t>
  </si>
  <si>
    <t>Установка вентилей шар. d20, манометра, термометра</t>
  </si>
  <si>
    <t>Замена эл.лампочек, СИЗ 3/4</t>
  </si>
  <si>
    <t>Остаток (+), перерасход (-) на 01.01.2014г.</t>
  </si>
  <si>
    <t>Долг за населением(+), переплата (-) на 01.01.2014г.</t>
  </si>
  <si>
    <t>( по содержанию и ремонту жилья)</t>
  </si>
  <si>
    <t>Исполнитель</t>
  </si>
  <si>
    <t>Желтухина О.В.</t>
  </si>
  <si>
    <t>м-н Топкинский,35</t>
  </si>
  <si>
    <t xml:space="preserve">  оплата сл-сантехн., электрикам, уборщ. территории и лест.кл. с налогами</t>
  </si>
  <si>
    <t>благоустройство:част. очистка крыш от снежных надувов и наледи</t>
  </si>
  <si>
    <t>благоустройство:очистка снега придомовой территории</t>
  </si>
  <si>
    <t>биллинговое обслуживание приборов учета</t>
  </si>
  <si>
    <t>дезинсекция</t>
  </si>
  <si>
    <t>Долг за населением по коммунальным услугам  на 01.01.2014г.</t>
  </si>
  <si>
    <t>Всего долг за населением на  01.01.2014г.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</si>
</sst>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2" fillId="0" borderId="0" xfId="1" applyFont="1" applyFill="1" applyBorder="1"/>
    <xf numFmtId="0" fontId="2" fillId="0" borderId="0" xfId="1" applyFont="1" applyFill="1"/>
    <xf numFmtId="0" fontId="2" fillId="0" borderId="0" xfId="1" applyFont="1" applyAlignment="1">
      <alignment horizontal="right"/>
    </xf>
    <xf numFmtId="4" fontId="2" fillId="0" borderId="1" xfId="1" applyNumberFormat="1" applyFont="1" applyBorder="1"/>
    <xf numFmtId="4" fontId="2" fillId="0" borderId="0" xfId="1" applyNumberFormat="1" applyFont="1"/>
    <xf numFmtId="0" fontId="5" fillId="0" borderId="0" xfId="1" applyFont="1"/>
    <xf numFmtId="0" fontId="2" fillId="0" borderId="0" xfId="1" applyFont="1" applyBorder="1"/>
    <xf numFmtId="4" fontId="4" fillId="0" borderId="2" xfId="1" applyNumberFormat="1" applyFont="1" applyBorder="1"/>
    <xf numFmtId="4" fontId="2" fillId="0" borderId="0" xfId="1" applyNumberFormat="1" applyFont="1" applyBorder="1"/>
    <xf numFmtId="164" fontId="2" fillId="0" borderId="0" xfId="1" applyNumberFormat="1" applyFont="1"/>
    <xf numFmtId="0" fontId="6" fillId="0" borderId="0" xfId="1" applyFont="1"/>
    <xf numFmtId="0" fontId="2" fillId="0" borderId="0" xfId="1" applyFont="1" applyAlignment="1"/>
    <xf numFmtId="0" fontId="7" fillId="0" borderId="0" xfId="1" applyFont="1" applyAlignment="1"/>
    <xf numFmtId="0" fontId="7" fillId="0" borderId="0" xfId="1" applyFont="1" applyBorder="1" applyAlignment="1"/>
    <xf numFmtId="0" fontId="2" fillId="0" borderId="0" xfId="1" applyFont="1" applyBorder="1" applyAlignment="1"/>
    <xf numFmtId="4" fontId="2" fillId="0" borderId="1" xfId="1" applyNumberFormat="1" applyFont="1" applyFill="1" applyBorder="1"/>
    <xf numFmtId="4" fontId="2" fillId="2" borderId="1" xfId="1" applyNumberFormat="1" applyFont="1" applyFill="1" applyBorder="1"/>
    <xf numFmtId="0" fontId="8" fillId="0" borderId="0" xfId="1" applyFont="1"/>
    <xf numFmtId="0" fontId="8" fillId="0" borderId="1" xfId="1" applyFont="1" applyBorder="1"/>
    <xf numFmtId="4" fontId="8" fillId="0" borderId="1" xfId="1" applyNumberFormat="1" applyFont="1" applyBorder="1"/>
    <xf numFmtId="0" fontId="8" fillId="0" borderId="3" xfId="1" applyFont="1" applyBorder="1" applyAlignment="1"/>
    <xf numFmtId="0" fontId="8" fillId="0" borderId="4" xfId="1" applyFont="1" applyBorder="1" applyAlignment="1"/>
    <xf numFmtId="0" fontId="8" fillId="0" borderId="5" xfId="1" applyFont="1" applyBorder="1" applyAlignment="1"/>
    <xf numFmtId="0" fontId="4" fillId="3" borderId="3" xfId="1" applyFont="1" applyFill="1" applyBorder="1" applyAlignment="1"/>
    <xf numFmtId="0" fontId="4" fillId="3" borderId="5" xfId="1" applyFont="1" applyFill="1" applyBorder="1" applyAlignment="1"/>
    <xf numFmtId="0" fontId="2" fillId="0" borderId="0" xfId="1" applyFont="1" applyBorder="1" applyAlignment="1"/>
    <xf numFmtId="0" fontId="1" fillId="0" borderId="0" xfId="1" applyFont="1" applyBorder="1" applyAlignment="1"/>
    <xf numFmtId="0" fontId="1" fillId="0" borderId="6" xfId="1" applyBorder="1" applyAlignment="1"/>
    <xf numFmtId="0" fontId="8" fillId="0" borderId="3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8" fillId="0" borderId="5" xfId="1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B3:I51"/>
  <sheetViews>
    <sheetView tabSelected="1" workbookViewId="0">
      <selection activeCell="M10" sqref="M10"/>
    </sheetView>
  </sheetViews>
  <sheetFormatPr defaultRowHeight="15.75"/>
  <cols>
    <col min="1" max="1" width="9.42578125" style="1" customWidth="1"/>
    <col min="2" max="2" width="9.7109375" style="1" customWidth="1"/>
    <col min="3" max="3" width="8.7109375" style="1" customWidth="1"/>
    <col min="4" max="7" width="9.140625" style="1"/>
    <col min="8" max="8" width="11.28515625" style="1" customWidth="1"/>
    <col min="9" max="9" width="15.140625" style="1" customWidth="1"/>
    <col min="10" max="16384" width="9.140625" style="1"/>
  </cols>
  <sheetData>
    <row r="3" spans="2:9" ht="18.75">
      <c r="D3" s="2" t="s">
        <v>0</v>
      </c>
      <c r="H3" s="1" t="s">
        <v>1</v>
      </c>
    </row>
    <row r="4" spans="2:9">
      <c r="C4" s="3" t="s">
        <v>2</v>
      </c>
      <c r="D4" s="3"/>
      <c r="E4" s="3"/>
      <c r="F4" s="3"/>
      <c r="G4" s="4"/>
      <c r="H4" s="27" t="s">
        <v>33</v>
      </c>
      <c r="I4" s="28"/>
    </row>
    <row r="5" spans="2:9">
      <c r="C5" s="3" t="s">
        <v>3</v>
      </c>
      <c r="D5" s="3"/>
      <c r="E5" s="3"/>
      <c r="F5" s="3"/>
    </row>
    <row r="6" spans="2:9">
      <c r="H6" s="5"/>
    </row>
    <row r="7" spans="2:9">
      <c r="B7" s="1" t="s">
        <v>4</v>
      </c>
      <c r="D7" s="1">
        <v>1564.8</v>
      </c>
    </row>
    <row r="8" spans="2:9">
      <c r="I8" s="6" t="s">
        <v>5</v>
      </c>
    </row>
    <row r="9" spans="2:9">
      <c r="B9" s="1" t="s">
        <v>6</v>
      </c>
      <c r="I9" s="7">
        <v>-182634.44440000001</v>
      </c>
    </row>
    <row r="10" spans="2:9">
      <c r="B10" s="1" t="s">
        <v>7</v>
      </c>
      <c r="I10" s="7">
        <v>8307.1799999999857</v>
      </c>
    </row>
    <row r="11" spans="2:9" ht="16.5" thickBot="1">
      <c r="I11" s="8"/>
    </row>
    <row r="12" spans="2:9" ht="19.5" thickBot="1">
      <c r="B12" s="2" t="s">
        <v>8</v>
      </c>
      <c r="C12" s="2"/>
      <c r="D12" s="2"/>
      <c r="E12" s="9"/>
      <c r="F12" s="10"/>
      <c r="G12" s="10"/>
      <c r="I12" s="11">
        <f>I13+I14+I15</f>
        <v>323341.26</v>
      </c>
    </row>
    <row r="13" spans="2:9">
      <c r="B13" s="1" t="s">
        <v>9</v>
      </c>
      <c r="I13" s="12">
        <v>218946.78</v>
      </c>
    </row>
    <row r="14" spans="2:9">
      <c r="B14" s="1" t="s">
        <v>10</v>
      </c>
      <c r="I14" s="12">
        <v>98394.48</v>
      </c>
    </row>
    <row r="15" spans="2:9" ht="16.5" thickBot="1">
      <c r="B15" s="1" t="s">
        <v>11</v>
      </c>
      <c r="I15" s="8">
        <f>500*12</f>
        <v>6000</v>
      </c>
    </row>
    <row r="16" spans="2:9" ht="19.5" thickBot="1">
      <c r="B16" s="2" t="s">
        <v>12</v>
      </c>
      <c r="C16" s="2"/>
      <c r="D16" s="2"/>
      <c r="E16" s="9"/>
      <c r="H16" s="13">
        <f>I16/I12*100</f>
        <v>91.726685298374846</v>
      </c>
      <c r="I16" s="11">
        <f>I18+I17+I19</f>
        <v>296590.21999999997</v>
      </c>
    </row>
    <row r="17" spans="2:9">
      <c r="B17" s="1" t="s">
        <v>13</v>
      </c>
      <c r="I17" s="8">
        <v>198049.59</v>
      </c>
    </row>
    <row r="18" spans="2:9">
      <c r="B18" s="1" t="s">
        <v>14</v>
      </c>
      <c r="I18" s="8">
        <v>92540.63</v>
      </c>
    </row>
    <row r="19" spans="2:9" ht="16.5" thickBot="1">
      <c r="B19" s="1" t="s">
        <v>15</v>
      </c>
      <c r="I19" s="8">
        <f>500*12</f>
        <v>6000</v>
      </c>
    </row>
    <row r="20" spans="2:9" ht="16.5" thickBot="1">
      <c r="B20" s="3" t="s">
        <v>16</v>
      </c>
      <c r="I20" s="11">
        <f>I21+I33</f>
        <v>215322.99280000001</v>
      </c>
    </row>
    <row r="21" spans="2:9">
      <c r="B21" s="1" t="s">
        <v>17</v>
      </c>
      <c r="I21" s="8">
        <f>I22+I23+I24+I25+I26+I27+I28+I29+I30+I31+I32</f>
        <v>213957.69280000002</v>
      </c>
    </row>
    <row r="22" spans="2:9">
      <c r="B22" s="14" t="s">
        <v>34</v>
      </c>
      <c r="I22" s="7">
        <f>8768.86*12</f>
        <v>105226.32</v>
      </c>
    </row>
    <row r="23" spans="2:9">
      <c r="B23" s="1" t="s">
        <v>18</v>
      </c>
      <c r="I23" s="7">
        <f>D7*0.57*12</f>
        <v>10703.232</v>
      </c>
    </row>
    <row r="24" spans="2:9">
      <c r="B24" s="15" t="s">
        <v>19</v>
      </c>
      <c r="C24" s="16"/>
      <c r="D24" s="16"/>
      <c r="E24" s="16"/>
      <c r="F24" s="16"/>
      <c r="G24" s="16"/>
      <c r="H24" s="17"/>
      <c r="I24" s="7">
        <f>D7*1.24</f>
        <v>1940.3519999999999</v>
      </c>
    </row>
    <row r="25" spans="2:9">
      <c r="B25" s="29" t="s">
        <v>35</v>
      </c>
      <c r="C25" s="29"/>
      <c r="D25" s="29"/>
      <c r="E25" s="29"/>
      <c r="F25" s="29"/>
      <c r="G25" s="29"/>
      <c r="H25" s="30"/>
      <c r="I25" s="7">
        <v>6630.28</v>
      </c>
    </row>
    <row r="26" spans="2:9">
      <c r="B26" s="29" t="s">
        <v>36</v>
      </c>
      <c r="C26" s="29"/>
      <c r="D26" s="29"/>
      <c r="E26" s="29"/>
      <c r="F26" s="29"/>
      <c r="G26" s="29"/>
      <c r="H26" s="31"/>
      <c r="I26" s="7">
        <v>22817.31</v>
      </c>
    </row>
    <row r="27" spans="2:9">
      <c r="B27" s="29" t="s">
        <v>37</v>
      </c>
      <c r="C27" s="29"/>
      <c r="D27" s="29"/>
      <c r="E27" s="29"/>
      <c r="F27" s="29"/>
      <c r="G27" s="29"/>
      <c r="H27" s="17"/>
      <c r="I27" s="7">
        <v>3000</v>
      </c>
    </row>
    <row r="28" spans="2:9">
      <c r="B28" s="18" t="s">
        <v>20</v>
      </c>
      <c r="C28" s="18"/>
      <c r="D28" s="18"/>
      <c r="E28" s="18"/>
      <c r="F28" s="18"/>
      <c r="G28" s="18"/>
      <c r="H28" s="17"/>
      <c r="I28" s="7">
        <v>311.52999999999997</v>
      </c>
    </row>
    <row r="29" spans="2:9">
      <c r="B29" s="15" t="s">
        <v>38</v>
      </c>
      <c r="C29" s="16"/>
      <c r="D29" s="16"/>
      <c r="E29" s="16"/>
      <c r="F29" s="16"/>
      <c r="G29" s="16"/>
      <c r="H29" s="17"/>
      <c r="I29" s="7">
        <v>920.5</v>
      </c>
    </row>
    <row r="30" spans="2:9">
      <c r="B30" s="1" t="s">
        <v>21</v>
      </c>
      <c r="I30" s="19">
        <f>I12*0.12</f>
        <v>38800.951200000003</v>
      </c>
    </row>
    <row r="31" spans="2:9">
      <c r="B31" s="1" t="s">
        <v>22</v>
      </c>
      <c r="I31" s="7">
        <f>I16*0.06</f>
        <v>17795.413199999999</v>
      </c>
    </row>
    <row r="32" spans="2:9">
      <c r="B32" s="1" t="s">
        <v>23</v>
      </c>
      <c r="I32" s="7">
        <f>(I17+I18)*0.02</f>
        <v>5811.8044</v>
      </c>
    </row>
    <row r="33" spans="2:9">
      <c r="B33" s="1" t="s">
        <v>24</v>
      </c>
      <c r="I33" s="20">
        <f>I35+I36</f>
        <v>1365.3</v>
      </c>
    </row>
    <row r="34" spans="2:9">
      <c r="B34" s="21" t="s">
        <v>25</v>
      </c>
      <c r="I34" s="8"/>
    </row>
    <row r="35" spans="2:9">
      <c r="B35" s="22">
        <v>1</v>
      </c>
      <c r="C35" s="32" t="s">
        <v>26</v>
      </c>
      <c r="D35" s="33"/>
      <c r="E35" s="33"/>
      <c r="F35" s="33"/>
      <c r="G35" s="33"/>
      <c r="H35" s="34"/>
      <c r="I35" s="23">
        <f>6*120.67+278.48+235</f>
        <v>1237.5</v>
      </c>
    </row>
    <row r="36" spans="2:9">
      <c r="B36" s="22">
        <v>2</v>
      </c>
      <c r="C36" s="24" t="s">
        <v>27</v>
      </c>
      <c r="D36" s="25"/>
      <c r="E36" s="25"/>
      <c r="F36" s="25"/>
      <c r="G36" s="25"/>
      <c r="H36" s="26"/>
      <c r="I36" s="23">
        <f>15*8+3*2.6</f>
        <v>127.8</v>
      </c>
    </row>
    <row r="37" spans="2:9">
      <c r="I37" s="8"/>
    </row>
    <row r="38" spans="2:9">
      <c r="B38" s="1" t="s">
        <v>28</v>
      </c>
      <c r="I38" s="7">
        <f xml:space="preserve"> I9+I16-I20</f>
        <v>-101367.21720000004</v>
      </c>
    </row>
    <row r="39" spans="2:9">
      <c r="B39" s="1" t="s">
        <v>29</v>
      </c>
      <c r="I39" s="7">
        <f>I12-I16+I10</f>
        <v>35058.220000000023</v>
      </c>
    </row>
    <row r="40" spans="2:9">
      <c r="B40" s="1" t="s">
        <v>30</v>
      </c>
      <c r="I40" s="8"/>
    </row>
    <row r="41" spans="2:9">
      <c r="B41" s="1" t="s">
        <v>39</v>
      </c>
      <c r="I41" s="8">
        <f>I42-I39</f>
        <v>72884.729999999981</v>
      </c>
    </row>
    <row r="42" spans="2:9">
      <c r="B42" s="1" t="s">
        <v>40</v>
      </c>
      <c r="I42" s="8">
        <v>107942.95</v>
      </c>
    </row>
    <row r="50" spans="2:2">
      <c r="B50" s="1" t="s">
        <v>31</v>
      </c>
    </row>
    <row r="51" spans="2:2">
      <c r="B51" s="1" t="s">
        <v>32</v>
      </c>
    </row>
  </sheetData>
  <mergeCells count="6">
    <mergeCell ref="C36:H36"/>
    <mergeCell ref="H4:I4"/>
    <mergeCell ref="B25:H25"/>
    <mergeCell ref="B26:H26"/>
    <mergeCell ref="B27:G27"/>
    <mergeCell ref="C35:H35"/>
  </mergeCells>
  <phoneticPr fontId="0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Т,35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2014-04-14T11:38:24Z</dcterms:created>
  <dcterms:modified xsi:type="dcterms:W3CDTF">2014-04-15T02:06:16Z</dcterms:modified>
</cp:coreProperties>
</file>