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44" sheetId="5" r:id="rId1"/>
  </sheets>
  <calcPr calcId="125725" refMode="R1C1"/>
</workbook>
</file>

<file path=xl/calcChain.xml><?xml version="1.0" encoding="utf-8"?>
<calcChain xmlns="http://schemas.openxmlformats.org/spreadsheetml/2006/main">
  <c r="I38" i="5"/>
  <c r="I32"/>
  <c r="I31"/>
  <c r="I30"/>
  <c r="I29"/>
  <c r="I27"/>
  <c r="I26"/>
  <c r="I24"/>
  <c r="I23"/>
  <c r="I22"/>
  <c r="I21"/>
  <c r="I20"/>
  <c r="I14"/>
  <c r="I10"/>
  <c r="I41"/>
  <c r="I43"/>
  <c r="I40"/>
  <c r="H14"/>
</calcChain>
</file>

<file path=xl/sharedStrings.xml><?xml version="1.0" encoding="utf-8"?>
<sst xmlns="http://schemas.openxmlformats.org/spreadsheetml/2006/main" count="43" uniqueCount="43">
  <si>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</si>
  <si>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</si>
  <si>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</si>
  <si>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</si>
  <si>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</si>
  <si>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</si>
  <si>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</si>
  <si>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</si>
  <si>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</si>
  <si>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</si>
  <si>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</si>
  <si>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</si>
  <si>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</si>
  <si>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</si>
  <si>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</si>
  <si>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</si>
  <si>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</si>
  <si>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</si>
  <si>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</si>
  <si>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</si>
  <si>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</si>
  <si>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</si>
  <si>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</si>
  <si>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</si>
  <si>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</si>
  <si>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</si>
  <si>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</si>
  <si>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</si>
  <si>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 xml:space="preserve">ОТЧЕТ </t>
  </si>
  <si>
    <t>м-н Топкинский,44</t>
  </si>
  <si>
    <t xml:space="preserve"> Начислено нежилым помещениям</t>
  </si>
  <si>
    <t xml:space="preserve"> Оплачено нежилыми помещениями</t>
  </si>
  <si>
    <t xml:space="preserve">   оплата сл-сантехн., электрикам, уборщ. территории и лест.кл. с налогами </t>
  </si>
  <si>
    <t>благоустройство: част. очистка крыш от снежных надувов и наледи</t>
  </si>
  <si>
    <t>биллинговое обслуживание приборов учета</t>
  </si>
  <si>
    <t>дезинсекция</t>
  </si>
  <si>
    <t>Установка водосчетчика ( по предписанию МУП Водоканал)</t>
  </si>
  <si>
    <t>Ремонт межпанельных швов( кв. 41- 8 п.м.)</t>
  </si>
  <si>
    <t>Замена  общего стояка (  по заявке,кв.16)</t>
  </si>
  <si>
    <t xml:space="preserve">Установка вентилей шар. d20,25 </t>
  </si>
  <si>
    <t>Замена эл.лампочек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</si>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</sst>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4" fontId="8" fillId="0" borderId="1" xfId="1" applyNumberFormat="1" applyFont="1" applyBorder="1"/>
    <xf numFmtId="4" fontId="8" fillId="0" borderId="0" xfId="1" applyNumberFormat="1" applyFont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1:I48"/>
  <sheetViews>
    <sheetView tabSelected="1" workbookViewId="0">
      <selection activeCell="L32" sqref="L32"/>
    </sheetView>
  </sheetViews>
  <sheetFormatPr defaultRowHeight="15.75"/>
  <cols>
    <col min="1" max="1" width="10.85546875" style="1" customWidth="1"/>
    <col min="2" max="2" width="8.28515625" style="1" customWidth="1"/>
    <col min="3" max="3" width="10.42578125" style="1" customWidth="1"/>
    <col min="4" max="7" width="9.140625" style="1"/>
    <col min="8" max="8" width="13.5703125" style="1" customWidth="1"/>
    <col min="9" max="9" width="15.140625" style="1" customWidth="1"/>
    <col min="10" max="16384" width="9.140625" style="1"/>
  </cols>
  <sheetData>
    <row r="1" spans="2:9" ht="18.75">
      <c r="D1" s="2" t="s">
        <v>28</v>
      </c>
      <c r="H1" s="1" t="s">
        <v>0</v>
      </c>
    </row>
    <row r="2" spans="2:9">
      <c r="C2" s="3" t="s">
        <v>1</v>
      </c>
      <c r="D2" s="3"/>
      <c r="E2" s="3"/>
      <c r="F2" s="3"/>
      <c r="G2" s="4"/>
      <c r="H2" s="31" t="s">
        <v>29</v>
      </c>
      <c r="I2" s="32"/>
    </row>
    <row r="3" spans="2:9">
      <c r="C3" s="3" t="s">
        <v>2</v>
      </c>
      <c r="D3" s="3"/>
      <c r="E3" s="3"/>
      <c r="F3" s="3"/>
    </row>
    <row r="4" spans="2:9">
      <c r="H4" s="5"/>
    </row>
    <row r="5" spans="2:9">
      <c r="B5" s="1" t="s">
        <v>3</v>
      </c>
      <c r="D5" s="1">
        <v>2119.9</v>
      </c>
      <c r="E5" s="1">
        <v>525.20000000000005</v>
      </c>
    </row>
    <row r="6" spans="2:9">
      <c r="I6" s="6" t="s">
        <v>4</v>
      </c>
    </row>
    <row r="7" spans="2:9">
      <c r="B7" s="1" t="s">
        <v>5</v>
      </c>
      <c r="I7" s="7">
        <v>-276142.13560000004</v>
      </c>
    </row>
    <row r="8" spans="2:9">
      <c r="B8" s="1" t="s">
        <v>6</v>
      </c>
      <c r="I8" s="7">
        <v>51489.839999999931</v>
      </c>
    </row>
    <row r="9" spans="2:9" ht="16.5" thickBot="1">
      <c r="I9" s="8"/>
    </row>
    <row r="10" spans="2:9" ht="19.5" thickBot="1">
      <c r="B10" s="2" t="s">
        <v>7</v>
      </c>
      <c r="C10" s="2"/>
      <c r="D10" s="2"/>
      <c r="E10" s="9"/>
      <c r="F10" s="10"/>
      <c r="G10" s="10"/>
      <c r="I10" s="11">
        <f>I11+I12</f>
        <v>411658.32</v>
      </c>
    </row>
    <row r="11" spans="2:9">
      <c r="B11" s="1" t="s">
        <v>8</v>
      </c>
      <c r="I11" s="12">
        <v>278340</v>
      </c>
    </row>
    <row r="12" spans="2:9">
      <c r="B12" s="1" t="s">
        <v>9</v>
      </c>
      <c r="I12" s="12">
        <v>133318.32</v>
      </c>
    </row>
    <row r="13" spans="2:9" ht="16.5" thickBot="1">
      <c r="I13" s="12"/>
    </row>
    <row r="14" spans="2:9" ht="19.5" thickBot="1">
      <c r="B14" s="2" t="s">
        <v>10</v>
      </c>
      <c r="C14" s="2"/>
      <c r="D14" s="2"/>
      <c r="E14" s="9"/>
      <c r="H14" s="13">
        <f>I14/I10*100</f>
        <v>99.839094713304959</v>
      </c>
      <c r="I14" s="11">
        <f>I16+I15</f>
        <v>410995.94</v>
      </c>
    </row>
    <row r="15" spans="2:9">
      <c r="B15" s="1" t="s">
        <v>11</v>
      </c>
      <c r="I15" s="8">
        <v>277116.12</v>
      </c>
    </row>
    <row r="16" spans="2:9">
      <c r="B16" s="1" t="s">
        <v>12</v>
      </c>
      <c r="I16" s="8">
        <v>133879.82</v>
      </c>
    </row>
    <row r="17" spans="2:9">
      <c r="I17" s="8"/>
    </row>
    <row r="18" spans="2:9">
      <c r="B18" s="1" t="s">
        <v>30</v>
      </c>
      <c r="I18" s="8">
        <v>85729.79</v>
      </c>
    </row>
    <row r="19" spans="2:9" ht="16.5" thickBot="1">
      <c r="B19" s="1" t="s">
        <v>31</v>
      </c>
      <c r="I19" s="8">
        <v>85729.79</v>
      </c>
    </row>
    <row r="20" spans="2:9" ht="16.5" thickBot="1">
      <c r="B20" s="3" t="s">
        <v>13</v>
      </c>
      <c r="I20" s="11">
        <f>I21+I32</f>
        <v>309257.71779999998</v>
      </c>
    </row>
    <row r="21" spans="2:9">
      <c r="B21" s="1" t="s">
        <v>14</v>
      </c>
      <c r="I21" s="8">
        <f>I22+I23+I24+I25+I26+I27+I28+I29+I30+I31</f>
        <v>298828.15779999999</v>
      </c>
    </row>
    <row r="22" spans="2:9">
      <c r="B22" s="14" t="s">
        <v>32</v>
      </c>
      <c r="I22" s="7">
        <f>14205.03*12</f>
        <v>170460.36000000002</v>
      </c>
    </row>
    <row r="23" spans="2:9">
      <c r="B23" s="1" t="s">
        <v>15</v>
      </c>
      <c r="I23" s="7">
        <f>0.57*D5*12</f>
        <v>14500.115999999998</v>
      </c>
    </row>
    <row r="24" spans="2:9">
      <c r="B24" s="15" t="s">
        <v>16</v>
      </c>
      <c r="C24" s="16"/>
      <c r="D24" s="16"/>
      <c r="E24" s="16"/>
      <c r="F24" s="16"/>
      <c r="G24" s="16"/>
      <c r="H24" s="17"/>
      <c r="I24" s="7">
        <f>D5*1.24</f>
        <v>2628.6759999999999</v>
      </c>
    </row>
    <row r="25" spans="2:9">
      <c r="B25" s="33" t="s">
        <v>33</v>
      </c>
      <c r="C25" s="33"/>
      <c r="D25" s="33"/>
      <c r="E25" s="33"/>
      <c r="F25" s="33"/>
      <c r="G25" s="33"/>
      <c r="H25" s="34"/>
      <c r="I25" s="7">
        <v>5715.92</v>
      </c>
    </row>
    <row r="26" spans="2:9">
      <c r="B26" s="33" t="s">
        <v>34</v>
      </c>
      <c r="C26" s="33"/>
      <c r="D26" s="33"/>
      <c r="E26" s="33"/>
      <c r="F26" s="33"/>
      <c r="G26" s="33"/>
      <c r="H26" s="17"/>
      <c r="I26" s="7">
        <f>500*12</f>
        <v>6000</v>
      </c>
    </row>
    <row r="27" spans="2:9">
      <c r="B27" s="18" t="s">
        <v>17</v>
      </c>
      <c r="C27" s="18"/>
      <c r="D27" s="18"/>
      <c r="E27" s="18"/>
      <c r="F27" s="18"/>
      <c r="G27" s="18"/>
      <c r="H27" s="17"/>
      <c r="I27" s="7">
        <f>623.05</f>
        <v>623.04999999999995</v>
      </c>
    </row>
    <row r="28" spans="2:9">
      <c r="B28" s="33" t="s">
        <v>35</v>
      </c>
      <c r="C28" s="33"/>
      <c r="D28" s="33"/>
      <c r="E28" s="33"/>
      <c r="F28" s="33"/>
      <c r="G28" s="33"/>
      <c r="H28" s="17"/>
      <c r="I28" s="7">
        <v>1190</v>
      </c>
    </row>
    <row r="29" spans="2:9">
      <c r="B29" s="1" t="s">
        <v>18</v>
      </c>
      <c r="I29" s="19">
        <f>(I10+I18)*0.12</f>
        <v>59686.573199999999</v>
      </c>
    </row>
    <row r="30" spans="2:9">
      <c r="B30" s="1" t="s">
        <v>19</v>
      </c>
      <c r="I30" s="7">
        <f>(I14+I19)*0.06</f>
        <v>29803.543799999999</v>
      </c>
    </row>
    <row r="31" spans="2:9">
      <c r="B31" s="1" t="s">
        <v>20</v>
      </c>
      <c r="I31" s="7">
        <f>I14*0.02</f>
        <v>8219.9187999999995</v>
      </c>
    </row>
    <row r="32" spans="2:9">
      <c r="B32" s="1" t="s">
        <v>21</v>
      </c>
      <c r="I32" s="20">
        <f>I34+I35+I36+I37+I38</f>
        <v>10429.560000000001</v>
      </c>
    </row>
    <row r="33" spans="2:9">
      <c r="B33" s="21" t="s">
        <v>22</v>
      </c>
      <c r="C33" s="21"/>
      <c r="D33" s="21"/>
      <c r="E33" s="21"/>
      <c r="F33" s="21"/>
      <c r="G33" s="21"/>
      <c r="H33" s="21"/>
      <c r="I33" s="24"/>
    </row>
    <row r="34" spans="2:9">
      <c r="B34" s="22">
        <v>1</v>
      </c>
      <c r="C34" s="25" t="s">
        <v>36</v>
      </c>
      <c r="D34" s="26"/>
      <c r="E34" s="26"/>
      <c r="F34" s="26"/>
      <c r="G34" s="26"/>
      <c r="H34" s="27"/>
      <c r="I34" s="23">
        <v>2590</v>
      </c>
    </row>
    <row r="35" spans="2:9">
      <c r="B35" s="22">
        <v>2</v>
      </c>
      <c r="C35" s="25" t="s">
        <v>37</v>
      </c>
      <c r="D35" s="26"/>
      <c r="E35" s="26"/>
      <c r="F35" s="26"/>
      <c r="G35" s="26"/>
      <c r="H35" s="27"/>
      <c r="I35" s="23">
        <v>6775.56</v>
      </c>
    </row>
    <row r="36" spans="2:9">
      <c r="B36" s="22">
        <v>3</v>
      </c>
      <c r="C36" s="25" t="s">
        <v>38</v>
      </c>
      <c r="D36" s="26"/>
      <c r="E36" s="26"/>
      <c r="F36" s="26"/>
      <c r="G36" s="26"/>
      <c r="H36" s="27"/>
      <c r="I36" s="23">
        <v>1000</v>
      </c>
    </row>
    <row r="37" spans="2:9" hidden="1">
      <c r="B37" s="22">
        <v>4</v>
      </c>
      <c r="C37" s="28" t="s">
        <v>39</v>
      </c>
      <c r="D37" s="29"/>
      <c r="E37" s="29"/>
      <c r="F37" s="29"/>
      <c r="G37" s="29"/>
      <c r="H37" s="30"/>
      <c r="I37" s="23">
        <v>0</v>
      </c>
    </row>
    <row r="38" spans="2:9">
      <c r="B38" s="22">
        <v>4</v>
      </c>
      <c r="C38" s="25" t="s">
        <v>40</v>
      </c>
      <c r="D38" s="26"/>
      <c r="E38" s="26"/>
      <c r="F38" s="26"/>
      <c r="G38" s="26"/>
      <c r="H38" s="27"/>
      <c r="I38" s="23">
        <f>8*8</f>
        <v>64</v>
      </c>
    </row>
    <row r="39" spans="2:9">
      <c r="B39" s="10"/>
      <c r="C39" s="18"/>
      <c r="D39" s="18"/>
      <c r="E39" s="18"/>
      <c r="F39" s="18"/>
      <c r="G39" s="18"/>
      <c r="H39" s="18"/>
      <c r="I39" s="12"/>
    </row>
    <row r="40" spans="2:9">
      <c r="B40" s="1" t="s">
        <v>23</v>
      </c>
      <c r="I40" s="7">
        <f xml:space="preserve"> I7+I14+I18-I20</f>
        <v>-88674.12340000004</v>
      </c>
    </row>
    <row r="41" spans="2:9">
      <c r="B41" s="1" t="s">
        <v>24</v>
      </c>
      <c r="I41" s="7">
        <f>I10-I14+I8</f>
        <v>52152.219999999936</v>
      </c>
    </row>
    <row r="42" spans="2:9">
      <c r="B42" s="1" t="s">
        <v>25</v>
      </c>
      <c r="I42" s="8"/>
    </row>
    <row r="43" spans="2:9">
      <c r="B43" s="1" t="s">
        <v>41</v>
      </c>
      <c r="I43" s="8">
        <f>I44-I41</f>
        <v>226923.91000000006</v>
      </c>
    </row>
    <row r="44" spans="2:9">
      <c r="B44" s="1" t="s">
        <v>42</v>
      </c>
      <c r="I44" s="8">
        <v>279076.13</v>
      </c>
    </row>
    <row r="47" spans="2:9">
      <c r="B47" s="1" t="s">
        <v>26</v>
      </c>
    </row>
    <row r="48" spans="2:9">
      <c r="B48" s="1" t="s">
        <v>27</v>
      </c>
    </row>
  </sheetData>
  <mergeCells count="9">
    <mergeCell ref="C36:H36"/>
    <mergeCell ref="C37:H37"/>
    <mergeCell ref="C38:H38"/>
    <mergeCell ref="H2:I2"/>
    <mergeCell ref="B25:H25"/>
    <mergeCell ref="B26:G26"/>
    <mergeCell ref="B28:G28"/>
    <mergeCell ref="C34:H34"/>
    <mergeCell ref="C35:H35"/>
  </mergeCells>
  <phoneticPr fontId="0" type="noConversion"/>
  <pageMargins left="0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Т,44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2014-04-15T02:06:50Z</dcterms:modified>
</cp:coreProperties>
</file>