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8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5"/>
  <c r="I32"/>
  <c r="I31"/>
  <c r="I26"/>
  <c r="I23"/>
  <c r="I22"/>
  <c r="I21"/>
  <c r="I18"/>
  <c r="I15"/>
  <c r="I14"/>
  <c r="I11"/>
  <c r="H15"/>
  <c r="I30"/>
  <c r="I20"/>
  <c r="I19"/>
  <c r="I45"/>
  <c r="I47"/>
  <c r="I49"/>
  <c r="I29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<sst xmlns="http://schemas.openxmlformats.org/spreadsheetml/2006/main" count="43" uniqueCount="43">
  <si>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</si>
  <si>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</si>
  <si>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</si>
  <si>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</si>
  <si>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</si>
  <si>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</si>
  <si>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</si>
  <si>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</si>
  <si>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</si>
  <si>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</si>
  <si>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</si>
  <si>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</si>
  <si>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</si>
  <si>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</si>
  <si>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</si>
  <si>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</si>
  <si>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</si>
  <si>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</si>
  <si>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</si>
  <si>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</si>
  <si>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</si>
  <si>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</si>
  <si>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</si>
  <si>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</si>
  <si>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шарового крана d 80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</si>
  <si>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</si>
  <si>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</si>
  <si>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</si>
  <si>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Перерасчет по теплосчетчику за 2013г.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</si>
  <si>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</si>
  <si>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</si>
  <si>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</si>
  <si>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</si>
  <si>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</si>
  <si>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Топкинский,8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</si>
  <si>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</si>
  <si>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</si>
  <si>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 xml:space="preserve"> аварийное  обслуживание </t>
  </si>
  <si>
    <t>частичная очистка крыш от снежных надувов и наледи</t>
  </si>
  <si>
    <t>очистка снега придомовой территории</t>
  </si>
  <si>
    <t>биллинговое обслуживание приборов учета</t>
  </si>
  <si>
    <t>ремонт домофонного оборудования</t>
  </si>
  <si>
    <t>Ремонт межпанельных швов ( кв.3-15 п.м.)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</si>
</sst>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2" fillId="0" borderId="1" xfId="1" applyFont="1" applyBorder="1"/>
    <xf numFmtId="4" fontId="2" fillId="0" borderId="3" xfId="1" applyNumberFormat="1" applyFont="1" applyBorder="1"/>
    <xf numFmtId="2" fontId="8" fillId="0" borderId="1" xfId="1" applyNumberFormat="1" applyFont="1" applyBorder="1"/>
    <xf numFmtId="0" fontId="9" fillId="0" borderId="4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/>
    <xf numFmtId="0" fontId="4" fillId="3" borderId="4" xfId="1" applyFont="1" applyFill="1" applyBorder="1" applyAlignment="1"/>
    <xf numFmtId="0" fontId="4" fillId="3" borderId="6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7" fillId="0" borderId="0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6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B2:I56"/>
  <sheetViews>
    <sheetView tabSelected="1" topLeftCell="B1" workbookViewId="0">
      <selection activeCell="J57" sqref="J57:J58"/>
    </sheetView>
  </sheetViews>
  <sheetFormatPr defaultRowHeight="15.75"/>
  <cols>
    <col min="1" max="1" width="10.42578125" style="1" customWidth="1"/>
    <col min="2" max="2" width="8.42578125" style="1" customWidth="1"/>
    <col min="3" max="3" width="8.7109375" style="1" customWidth="1"/>
    <col min="4" max="7" width="9.140625" style="1"/>
    <col min="8" max="8" width="12.855468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3" t="s">
        <v>34</v>
      </c>
      <c r="I3" s="34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2627</v>
      </c>
    </row>
    <row r="7" spans="2:9">
      <c r="I7" s="6" t="s">
        <v>5</v>
      </c>
    </row>
    <row r="8" spans="2:9">
      <c r="B8" s="1" t="s">
        <v>6</v>
      </c>
      <c r="I8" s="7">
        <v>-372605.13079999998</v>
      </c>
    </row>
    <row r="9" spans="2:9">
      <c r="B9" s="1" t="s">
        <v>7</v>
      </c>
      <c r="I9" s="7">
        <v>65531.3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545632.1</v>
      </c>
    </row>
    <row r="12" spans="2:9">
      <c r="B12" s="1" t="s">
        <v>9</v>
      </c>
      <c r="I12" s="8">
        <v>372258.85</v>
      </c>
    </row>
    <row r="13" spans="2:9">
      <c r="B13" s="1" t="s">
        <v>10</v>
      </c>
      <c r="I13" s="8">
        <v>167373.25</v>
      </c>
    </row>
    <row r="14" spans="2:9" ht="16.5" thickBot="1">
      <c r="B14" s="1" t="s">
        <v>35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89.277524177921336</v>
      </c>
      <c r="I15" s="11">
        <f>I16+I17+I18</f>
        <v>487126.82999999996</v>
      </c>
    </row>
    <row r="16" spans="2:9">
      <c r="B16" s="1" t="s">
        <v>12</v>
      </c>
      <c r="I16" s="12">
        <v>330220.71999999997</v>
      </c>
    </row>
    <row r="17" spans="2:9">
      <c r="B17" s="1" t="s">
        <v>13</v>
      </c>
      <c r="I17" s="12">
        <v>150906.10999999999</v>
      </c>
    </row>
    <row r="18" spans="2:9" ht="16.5" thickBot="1">
      <c r="B18" s="1" t="s">
        <v>36</v>
      </c>
      <c r="I18" s="8">
        <f>500*12</f>
        <v>6000</v>
      </c>
    </row>
    <row r="19" spans="2:9" ht="16.5" thickBot="1">
      <c r="B19" s="3" t="s">
        <v>14</v>
      </c>
      <c r="I19" s="11">
        <f>I20+I32</f>
        <v>414165.60840000008</v>
      </c>
    </row>
    <row r="20" spans="2:9">
      <c r="B20" s="1" t="s">
        <v>15</v>
      </c>
      <c r="I20" s="8">
        <f>I21+I22+I23+I24+I25+I26+I27+I28+I29+I30+I31</f>
        <v>391173.76840000006</v>
      </c>
    </row>
    <row r="21" spans="2:9">
      <c r="B21" s="14" t="s">
        <v>16</v>
      </c>
      <c r="I21" s="24">
        <f>16584.2*12</f>
        <v>199010.40000000002</v>
      </c>
    </row>
    <row r="22" spans="2:9">
      <c r="B22" s="1" t="s">
        <v>37</v>
      </c>
      <c r="I22" s="25">
        <f>0.57*D6*12</f>
        <v>17968.68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3257.48</v>
      </c>
    </row>
    <row r="24" spans="2:9">
      <c r="B24" s="35" t="s">
        <v>38</v>
      </c>
      <c r="C24" s="35"/>
      <c r="D24" s="35"/>
      <c r="E24" s="35"/>
      <c r="F24" s="35"/>
      <c r="G24" s="35"/>
      <c r="H24" s="36"/>
      <c r="I24" s="7">
        <v>13457.18</v>
      </c>
    </row>
    <row r="25" spans="2:9">
      <c r="B25" s="35" t="s">
        <v>39</v>
      </c>
      <c r="C25" s="35"/>
      <c r="D25" s="35"/>
      <c r="E25" s="35"/>
      <c r="F25" s="35"/>
      <c r="G25" s="35"/>
      <c r="H25" s="17"/>
      <c r="I25" s="7">
        <v>45930.94</v>
      </c>
    </row>
    <row r="26" spans="2:9">
      <c r="B26" s="35" t="s">
        <v>40</v>
      </c>
      <c r="C26" s="35"/>
      <c r="D26" s="35"/>
      <c r="E26" s="35"/>
      <c r="F26" s="35"/>
      <c r="G26" s="35"/>
      <c r="H26" s="17"/>
      <c r="I26" s="7">
        <f>500*12</f>
        <v>6000</v>
      </c>
    </row>
    <row r="27" spans="2:9">
      <c r="B27" s="35" t="s">
        <v>41</v>
      </c>
      <c r="C27" s="37"/>
      <c r="D27" s="37"/>
      <c r="E27" s="37"/>
      <c r="F27" s="37"/>
      <c r="G27" s="37"/>
      <c r="H27" s="17"/>
      <c r="I27" s="7">
        <v>600</v>
      </c>
    </row>
    <row r="28" spans="2:9">
      <c r="B28" s="18" t="s">
        <v>18</v>
      </c>
      <c r="C28" s="18"/>
      <c r="D28" s="18"/>
      <c r="E28" s="18"/>
      <c r="F28" s="18"/>
      <c r="G28" s="18"/>
      <c r="H28" s="17"/>
      <c r="I28" s="7">
        <v>623.09</v>
      </c>
    </row>
    <row r="29" spans="2:9">
      <c r="B29" s="1" t="s">
        <v>19</v>
      </c>
      <c r="I29" s="19">
        <f>I11*0.12</f>
        <v>65475.851999999992</v>
      </c>
    </row>
    <row r="30" spans="2:9">
      <c r="B30" s="1" t="s">
        <v>20</v>
      </c>
      <c r="I30" s="7">
        <f>I15*0.06</f>
        <v>29227.609799999995</v>
      </c>
    </row>
    <row r="31" spans="2:9">
      <c r="B31" s="1" t="s">
        <v>21</v>
      </c>
      <c r="I31" s="7">
        <f>(I16+I17)*0.02</f>
        <v>9622.5365999999995</v>
      </c>
    </row>
    <row r="32" spans="2:9">
      <c r="B32" s="1" t="s">
        <v>22</v>
      </c>
      <c r="I32" s="20">
        <f>I34+I35+I36+I37</f>
        <v>22991.84</v>
      </c>
    </row>
    <row r="33" spans="2:9">
      <c r="B33" s="21" t="s">
        <v>23</v>
      </c>
      <c r="I33" s="8"/>
    </row>
    <row r="34" spans="2:9">
      <c r="B34" s="22">
        <v>1</v>
      </c>
      <c r="C34" s="38" t="s">
        <v>42</v>
      </c>
      <c r="D34" s="39"/>
      <c r="E34" s="39"/>
      <c r="F34" s="39"/>
      <c r="G34" s="39"/>
      <c r="H34" s="40"/>
      <c r="I34" s="23">
        <v>11290.24</v>
      </c>
    </row>
    <row r="35" spans="2:9">
      <c r="B35" s="22">
        <v>2</v>
      </c>
      <c r="C35" s="41" t="s">
        <v>25</v>
      </c>
      <c r="D35" s="42"/>
      <c r="E35" s="42"/>
      <c r="F35" s="42"/>
      <c r="G35" s="42"/>
      <c r="H35" s="43"/>
      <c r="I35" s="23">
        <f>48*120.67+12*85.18+278.48+235</f>
        <v>7327.7999999999993</v>
      </c>
    </row>
    <row r="36" spans="2:9">
      <c r="B36" s="22">
        <v>3</v>
      </c>
      <c r="C36" s="41" t="s">
        <v>24</v>
      </c>
      <c r="D36" s="42"/>
      <c r="E36" s="42"/>
      <c r="F36" s="42"/>
      <c r="G36" s="42"/>
      <c r="H36" s="43"/>
      <c r="I36" s="23">
        <v>4294</v>
      </c>
    </row>
    <row r="37" spans="2:9">
      <c r="B37" s="22">
        <v>4</v>
      </c>
      <c r="C37" s="38" t="s">
        <v>26</v>
      </c>
      <c r="D37" s="39"/>
      <c r="E37" s="39"/>
      <c r="F37" s="39"/>
      <c r="G37" s="39"/>
      <c r="H37" s="40"/>
      <c r="I37" s="23">
        <f>9*8+3*2.6</f>
        <v>79.8</v>
      </c>
    </row>
    <row r="38" spans="2:9" hidden="1">
      <c r="B38" s="22">
        <v>9</v>
      </c>
      <c r="C38" s="30"/>
      <c r="D38" s="31"/>
      <c r="E38" s="31"/>
      <c r="F38" s="31"/>
      <c r="G38" s="31"/>
      <c r="H38" s="32"/>
      <c r="I38" s="26"/>
    </row>
    <row r="39" spans="2:9" hidden="1">
      <c r="B39" s="22">
        <v>10</v>
      </c>
      <c r="C39" s="30"/>
      <c r="D39" s="31"/>
      <c r="E39" s="31"/>
      <c r="F39" s="31"/>
      <c r="G39" s="31"/>
      <c r="H39" s="32"/>
      <c r="I39" s="26"/>
    </row>
    <row r="40" spans="2:9" hidden="1">
      <c r="B40" s="22">
        <v>11</v>
      </c>
      <c r="C40" s="30"/>
      <c r="D40" s="31"/>
      <c r="E40" s="31"/>
      <c r="F40" s="31"/>
      <c r="G40" s="31"/>
      <c r="H40" s="32"/>
      <c r="I40" s="26"/>
    </row>
    <row r="41" spans="2:9" hidden="1">
      <c r="B41" s="22">
        <v>12</v>
      </c>
      <c r="C41" s="27"/>
      <c r="D41" s="28"/>
      <c r="E41" s="28"/>
      <c r="F41" s="28"/>
      <c r="G41" s="28"/>
      <c r="H41" s="29"/>
      <c r="I41" s="26"/>
    </row>
    <row r="42" spans="2:9" hidden="1">
      <c r="B42" s="22">
        <v>13</v>
      </c>
      <c r="C42" s="27"/>
      <c r="D42" s="28"/>
      <c r="E42" s="28"/>
      <c r="F42" s="28"/>
      <c r="G42" s="28"/>
      <c r="H42" s="29"/>
      <c r="I42" s="26"/>
    </row>
    <row r="43" spans="2:9" hidden="1">
      <c r="B43" s="22">
        <v>14</v>
      </c>
      <c r="C43" s="27"/>
      <c r="D43" s="28"/>
      <c r="E43" s="28"/>
      <c r="F43" s="28"/>
      <c r="G43" s="28"/>
      <c r="H43" s="29"/>
      <c r="I43" s="26"/>
    </row>
    <row r="44" spans="2:9">
      <c r="I44" s="8"/>
    </row>
    <row r="45" spans="2:9">
      <c r="B45" s="1" t="s">
        <v>27</v>
      </c>
      <c r="I45" s="7">
        <f xml:space="preserve"> I8+I15-I19</f>
        <v>-299643.90920000011</v>
      </c>
    </row>
    <row r="46" spans="2:9">
      <c r="B46" s="1" t="s">
        <v>28</v>
      </c>
      <c r="I46" s="7">
        <v>79671.42</v>
      </c>
    </row>
    <row r="47" spans="2:9">
      <c r="B47" s="1" t="s">
        <v>29</v>
      </c>
      <c r="I47" s="7">
        <f>I45+I46</f>
        <v>-219972.48920000013</v>
      </c>
    </row>
    <row r="48" spans="2:9">
      <c r="I48" s="7"/>
    </row>
    <row r="49" spans="2:9">
      <c r="B49" s="1" t="s">
        <v>30</v>
      </c>
      <c r="I49" s="7">
        <f>I11-I15+I9</f>
        <v>124036.57000000002</v>
      </c>
    </row>
    <row r="50" spans="2:9">
      <c r="B50" s="1" t="s">
        <v>31</v>
      </c>
      <c r="I50" s="8"/>
    </row>
    <row r="51" spans="2:9">
      <c r="I51" s="8"/>
    </row>
    <row r="52" spans="2:9">
      <c r="I52" s="8"/>
    </row>
    <row r="55" spans="2:9">
      <c r="B55" s="1" t="s">
        <v>32</v>
      </c>
    </row>
    <row r="56" spans="2:9">
      <c r="B56" s="1" t="s">
        <v>33</v>
      </c>
    </row>
  </sheetData>
  <mergeCells count="12">
    <mergeCell ref="C36:H36"/>
    <mergeCell ref="C37:H37"/>
    <mergeCell ref="C38:H38"/>
    <mergeCell ref="C39:H39"/>
    <mergeCell ref="C40:H40"/>
    <mergeCell ref="H3:I3"/>
    <mergeCell ref="B24:H24"/>
    <mergeCell ref="B25:G25"/>
    <mergeCell ref="B26:G26"/>
    <mergeCell ref="B27:G27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2014-04-15T02:03:56Z</dcterms:modified>
</cp:coreProperties>
</file>